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DE880666-FF85-49CD-BC54-C3CB1DE6B041}" xr6:coauthVersionLast="47" xr6:coauthVersionMax="47" xr10:uidLastSave="{00000000-0000-0000-0000-000000000000}"/>
  <bookViews>
    <workbookView xWindow="2730" yWindow="2730" windowWidth="21600" windowHeight="11385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F39" i="4" l="1"/>
  <c r="E39" i="4"/>
  <c r="C39" i="4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B39" i="4"/>
  <c r="F25" i="4"/>
  <c r="E25" i="4"/>
  <c r="D24" i="4"/>
  <c r="G24" i="4" s="1"/>
  <c r="D23" i="4"/>
  <c r="G23" i="4" s="1"/>
  <c r="D22" i="4"/>
  <c r="G22" i="4" s="1"/>
  <c r="D21" i="4"/>
  <c r="G21" i="4" s="1"/>
  <c r="C25" i="4"/>
  <c r="B25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4" i="4"/>
  <c r="E14" i="4"/>
  <c r="C14" i="4"/>
  <c r="B14" i="4"/>
  <c r="G25" i="4" l="1"/>
  <c r="G39" i="4"/>
  <c r="D25" i="4"/>
  <c r="D39" i="4"/>
  <c r="G14" i="4"/>
  <c r="D14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63" i="6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G53" i="6" s="1"/>
  <c r="C43" i="6"/>
  <c r="C33" i="6"/>
  <c r="C23" i="6"/>
  <c r="C13" i="6"/>
  <c r="C5" i="6"/>
  <c r="B69" i="6"/>
  <c r="D69" i="6" s="1"/>
  <c r="B65" i="6"/>
  <c r="B57" i="6"/>
  <c r="B53" i="6"/>
  <c r="B43" i="6"/>
  <c r="B33" i="6"/>
  <c r="B23" i="6"/>
  <c r="B13" i="6"/>
  <c r="B5" i="6"/>
  <c r="D43" i="6" l="1"/>
  <c r="D23" i="6"/>
  <c r="G43" i="6"/>
  <c r="G69" i="6"/>
  <c r="D13" i="6"/>
  <c r="G13" i="6" s="1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<sst xmlns="http://schemas.openxmlformats.org/spreadsheetml/2006/main" count="202" uniqueCount="142">
  <si>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</si>
  <si>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</si>
  <si>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</si>
  <si>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</si>
  <si>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</si>
  <si>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</si>
  <si>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</si>
  <si>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</si>
  <si>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</si>
  <si>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</si>
  <si>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</si>
  <si>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</si>
  <si>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</si>
  <si>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</si>
  <si>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</si>
  <si>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</si>
  <si>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</si>
  <si>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</si>
  <si>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</si>
  <si>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</si>
  <si>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</si>
  <si>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</si>
  <si>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</si>
  <si>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</si>
  <si>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</si>
  <si>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</si>
  <si>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</si>
  <si>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</si>
  <si>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</si>
  <si>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</si>
  <si>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</si>
  <si>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</si>
  <si>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</si>
  <si>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</si>
  <si>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</si>
  <si>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</si>
  <si>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</si>
  <si>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</si>
  <si>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</si>
  <si>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</si>
  <si>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</si>
  <si>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</si>
  <si>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</si>
  <si>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</si>
  <si>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</si>
  <si>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</si>
  <si>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</si>
  <si>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</si>
  <si>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</si>
  <si>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</si>
  <si>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</si>
  <si>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</si>
  <si>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</si>
  <si>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</si>
  <si>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</si>
  <si>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</si>
  <si>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</si>
  <si>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</si>
  <si>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</si>
  <si>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</si>
  <si>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</si>
  <si>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</si>
  <si>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</si>
  <si>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</si>
  <si>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</si>
  <si>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</si>
  <si>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</si>
  <si>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</si>
  <si>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</si>
  <si>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</si>
  <si>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</si>
  <si>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</si>
  <si>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</si>
  <si>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</si>
  <si>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</si>
  <si>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</si>
  <si>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</si>
  <si>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</si>
  <si>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</si>
  <si>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</si>
  <si>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</si>
  <si>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</si>
  <si>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</si>
  <si>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</si>
  <si>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</si>
  <si>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</si>
  <si>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</si>
  <si>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</si>
  <si>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</si>
  <si>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</si>
  <si>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</si>
  <si>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</si>
  <si>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</si>
  <si>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</si>
  <si>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</si>
  <si>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</si>
  <si>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</si>
  <si>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</si>
  <si>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</si>
  <si>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</si>
  <si>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</si>
  <si>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</si>
  <si>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</si>
  <si>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</si>
  <si>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</si>
  <si>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</si>
  <si>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</si>
  <si>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</si>
  <si>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</si>
  <si>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</si>
  <si>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</si>
  <si>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</si>
  <si>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</si>
  <si>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</si>
  <si>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</si>
  <si>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</si>
  <si>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</si>
  <si>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</si>
  <si>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</si>
  <si>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</si>
  <si>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</si>
  <si>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</si>
  <si>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</si>
  <si>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</si>
  <si>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</si>
  <si>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</si>
  <si>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</si>
  <si>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</si>
  <si>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</si>
  <si>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</si>
  <si>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</si>
  <si>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</si>
  <si>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</si>
  <si>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</si>
  <si>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31120M13P010000 DIRECCION GENERAL</t>
  </si>
  <si>
    <t>INSTITUTO MUNICIPAL DE PLANEACIÓN DE GUANAJUATO, GTO.
Estado Analítico del Ejercicio del Presupuesto de Egresos
Clasificación por Objeto del Gasto (Capítulo y Concepto)
Del 1 de Enero al 30 de Junio de 2023</t>
  </si>
  <si>
    <t>INSTITUTO MUNICIPAL DE PLANEACIÓN DE GUANAJUATO, GTO.
Estado Analítico del Ejercicio del Presupuesto de Egresos
Clasificación Económica (por Tipo de Gasto)
Del 1 de Enero al 30 de Junio de 2023</t>
  </si>
  <si>
    <t>INSTITUTO MUNICIPAL DE PLANEACIÓN DE GUANAJUATO, GTO.
Estado Analítico del Ejercicio del Presupuesto de Egresos
Clasificación Administrativa
Del 1 de Enero al 30 de Junio de 2023</t>
  </si>
  <si>
    <t>INSTITUTO MUNICIPAL DE PLANEACIÓN DE GUANAJUATO, GTO.
Estado Analítico del Ejercicio del Presupuesto de Egresos
Clasificación Administrativa (Poderes)
Del 1 de Enero al 30 de Junio de 2023</t>
  </si>
  <si>
    <t>INSTITUTO MUNICIPAL DE PLANEACIÓN DE GUANAJUATO, GTO.
Estado Analítico del Ejercicio del Presupuesto de Egresos
Clasificación Administrativa (Sector Paraestatal)
Del 1 de Enero al 30 de Junio de 2023</t>
  </si>
  <si>
    <t>INSTITUTO MUNICIPAL DE PLANEACIÓN DE GUANAJUATO, GTO.
Estado Analítico del Ejercicio del Presupuesto de Egresos
Clasificación Funcional (Finalidad y Función)
Del 1 de Enero al 30 de Junio de 2023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</si>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</sst>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2" fillId="0" borderId="5" xfId="0" applyFont="1" applyBorder="1"/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2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0" xfId="9" applyFont="1" applyFill="1" applyAlignment="1">
      <alignment vertical="center"/>
    </xf>
    <xf numFmtId="0" fontId="6" fillId="2" borderId="12" xfId="9" applyFont="1" applyFill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2" fillId="0" borderId="4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2114550</xdr:colOff>
      <xdr:row>85</xdr:row>
      <xdr:rowOff>123825</xdr:rowOff>
    </xdr:from>
    <xdr:to>
      <xdr:col>4</xdr:col>
      <xdr:colOff>906780</xdr:colOff>
      <xdr:row>89</xdr:row>
      <xdr:rowOff>86995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925425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21</xdr:row>
      <xdr:rowOff>38100</xdr:rowOff>
    </xdr:from>
    <xdr:to>
      <xdr:col>5</xdr:col>
      <xdr:colOff>344805</xdr:colOff>
      <xdr:row>25</xdr:row>
      <xdr:rowOff>1270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838450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2314575</xdr:colOff>
      <xdr:row>46</xdr:row>
      <xdr:rowOff>85725</xdr:rowOff>
    </xdr:from>
    <xdr:to>
      <xdr:col>4</xdr:col>
      <xdr:colOff>182880</xdr:colOff>
      <xdr:row>50</xdr:row>
      <xdr:rowOff>48895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8401050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2676525</xdr:colOff>
      <xdr:row>48</xdr:row>
      <xdr:rowOff>104775</xdr:rowOff>
    </xdr:from>
    <xdr:to>
      <xdr:col>4</xdr:col>
      <xdr:colOff>630555</xdr:colOff>
      <xdr:row>52</xdr:row>
      <xdr:rowOff>67945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6905625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5" t="s">
        <v>135</v>
      </c>
      <c r="B1" s="35"/>
      <c r="C1" s="35"/>
      <c r="D1" s="35"/>
      <c r="E1" s="35"/>
      <c r="F1" s="35"/>
      <c r="G1" s="36"/>
    </row>
    <row r="2" spans="1:8" x14ac:dyDescent="0.2">
      <c r="A2" s="28"/>
      <c r="B2" s="37" t="s">
        <v>62</v>
      </c>
      <c r="C2" s="35"/>
      <c r="D2" s="35"/>
      <c r="E2" s="35"/>
      <c r="F2" s="36"/>
      <c r="G2" s="38" t="s">
        <v>61</v>
      </c>
    </row>
    <row r="3" spans="1:8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9"/>
    </row>
    <row r="4" spans="1:8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8" t="s">
        <v>63</v>
      </c>
      <c r="B5" s="13">
        <f>SUM(B6:B12)</f>
        <v>6910711.7699999996</v>
      </c>
      <c r="C5" s="13">
        <f>SUM(C6:C12)</f>
        <v>0</v>
      </c>
      <c r="D5" s="13">
        <f>B5+C5</f>
        <v>6910711.7699999996</v>
      </c>
      <c r="E5" s="13">
        <f>SUM(E6:E12)</f>
        <v>2948453.39</v>
      </c>
      <c r="F5" s="13">
        <f>SUM(F6:F12)</f>
        <v>2425479.31</v>
      </c>
      <c r="G5" s="13">
        <f>D5-E5</f>
        <v>3962258.3799999994</v>
      </c>
    </row>
    <row r="6" spans="1:8" x14ac:dyDescent="0.2">
      <c r="A6" s="20" t="s">
        <v>67</v>
      </c>
      <c r="B6" s="5">
        <v>1621425.78</v>
      </c>
      <c r="C6" s="5">
        <v>0</v>
      </c>
      <c r="D6" s="5">
        <f t="shared" ref="D6:D69" si="0">B6+C6</f>
        <v>1621425.78</v>
      </c>
      <c r="E6" s="5">
        <v>810713.28</v>
      </c>
      <c r="F6" s="5">
        <v>675594.4</v>
      </c>
      <c r="G6" s="5">
        <f t="shared" ref="G6:G69" si="1">D6-E6</f>
        <v>810712.5</v>
      </c>
      <c r="H6" s="9">
        <v>1100</v>
      </c>
    </row>
    <row r="7" spans="1:8" x14ac:dyDescent="0.2">
      <c r="A7" s="20" t="s">
        <v>68</v>
      </c>
      <c r="B7" s="5">
        <v>1060836.8600000001</v>
      </c>
      <c r="C7" s="5">
        <v>0</v>
      </c>
      <c r="D7" s="5">
        <f t="shared" si="0"/>
        <v>1060836.8600000001</v>
      </c>
      <c r="E7" s="5">
        <v>316091.05</v>
      </c>
      <c r="F7" s="5">
        <v>310200.43</v>
      </c>
      <c r="G7" s="5">
        <f t="shared" si="1"/>
        <v>744745.81</v>
      </c>
      <c r="H7" s="9">
        <v>1200</v>
      </c>
    </row>
    <row r="8" spans="1:8" x14ac:dyDescent="0.2">
      <c r="A8" s="20" t="s">
        <v>69</v>
      </c>
      <c r="B8" s="5">
        <v>557650.24</v>
      </c>
      <c r="C8" s="5">
        <v>0</v>
      </c>
      <c r="D8" s="5">
        <f t="shared" si="0"/>
        <v>557650.24</v>
      </c>
      <c r="E8" s="5">
        <v>6280.74</v>
      </c>
      <c r="F8" s="5">
        <v>5203.7</v>
      </c>
      <c r="G8" s="5">
        <f t="shared" si="1"/>
        <v>551369.5</v>
      </c>
      <c r="H8" s="9">
        <v>1300</v>
      </c>
    </row>
    <row r="9" spans="1:8" x14ac:dyDescent="0.2">
      <c r="A9" s="20" t="s">
        <v>33</v>
      </c>
      <c r="B9" s="5">
        <v>1319004.01</v>
      </c>
      <c r="C9" s="5">
        <v>0</v>
      </c>
      <c r="D9" s="5">
        <f t="shared" si="0"/>
        <v>1319004.01</v>
      </c>
      <c r="E9" s="5">
        <v>585423.48</v>
      </c>
      <c r="F9" s="5">
        <v>458942.48</v>
      </c>
      <c r="G9" s="5">
        <f t="shared" si="1"/>
        <v>733580.53</v>
      </c>
      <c r="H9" s="9">
        <v>1400</v>
      </c>
    </row>
    <row r="10" spans="1:8" x14ac:dyDescent="0.2">
      <c r="A10" s="20" t="s">
        <v>70</v>
      </c>
      <c r="B10" s="5">
        <v>2351794.88</v>
      </c>
      <c r="C10" s="5">
        <v>0</v>
      </c>
      <c r="D10" s="5">
        <f t="shared" si="0"/>
        <v>2351794.88</v>
      </c>
      <c r="E10" s="5">
        <v>1229944.8400000001</v>
      </c>
      <c r="F10" s="5">
        <v>975538.3</v>
      </c>
      <c r="G10" s="5">
        <f t="shared" si="1"/>
        <v>1121850.0399999998</v>
      </c>
      <c r="H10" s="9">
        <v>1500</v>
      </c>
    </row>
    <row r="11" spans="1:8" x14ac:dyDescent="0.2">
      <c r="A11" s="20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20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8" t="s">
        <v>128</v>
      </c>
      <c r="B13" s="14">
        <f>SUM(B14:B22)</f>
        <v>209400</v>
      </c>
      <c r="C13" s="14">
        <f>SUM(C14:C22)</f>
        <v>0</v>
      </c>
      <c r="D13" s="14">
        <f t="shared" si="0"/>
        <v>209400</v>
      </c>
      <c r="E13" s="14">
        <f>SUM(E14:E22)</f>
        <v>41555.300000000003</v>
      </c>
      <c r="F13" s="14">
        <f>SUM(F14:F22)</f>
        <v>40055.300000000003</v>
      </c>
      <c r="G13" s="14">
        <f t="shared" si="1"/>
        <v>167844.7</v>
      </c>
      <c r="H13" s="19">
        <v>0</v>
      </c>
    </row>
    <row r="14" spans="1:8" x14ac:dyDescent="0.2">
      <c r="A14" s="20" t="s">
        <v>72</v>
      </c>
      <c r="B14" s="5">
        <v>133000</v>
      </c>
      <c r="C14" s="5">
        <v>0</v>
      </c>
      <c r="D14" s="5">
        <f t="shared" si="0"/>
        <v>133000</v>
      </c>
      <c r="E14" s="5">
        <v>13815.44</v>
      </c>
      <c r="F14" s="5">
        <v>13815.44</v>
      </c>
      <c r="G14" s="5">
        <f t="shared" si="1"/>
        <v>119184.56</v>
      </c>
      <c r="H14" s="9">
        <v>2100</v>
      </c>
    </row>
    <row r="15" spans="1:8" x14ac:dyDescent="0.2">
      <c r="A15" s="20" t="s">
        <v>73</v>
      </c>
      <c r="B15" s="5">
        <v>33000</v>
      </c>
      <c r="C15" s="5">
        <v>0</v>
      </c>
      <c r="D15" s="5">
        <f t="shared" si="0"/>
        <v>33000</v>
      </c>
      <c r="E15" s="5">
        <v>16605.52</v>
      </c>
      <c r="F15" s="5">
        <v>16605.52</v>
      </c>
      <c r="G15" s="5">
        <f t="shared" si="1"/>
        <v>16394.48</v>
      </c>
      <c r="H15" s="9">
        <v>2200</v>
      </c>
    </row>
    <row r="16" spans="1:8" x14ac:dyDescent="0.2">
      <c r="A16" s="20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20" t="s">
        <v>75</v>
      </c>
      <c r="B17" s="5">
        <v>3000</v>
      </c>
      <c r="C17" s="5">
        <v>0</v>
      </c>
      <c r="D17" s="5">
        <f t="shared" si="0"/>
        <v>3000</v>
      </c>
      <c r="E17" s="5">
        <v>0</v>
      </c>
      <c r="F17" s="5">
        <v>0</v>
      </c>
      <c r="G17" s="5">
        <f t="shared" si="1"/>
        <v>3000</v>
      </c>
      <c r="H17" s="9">
        <v>2400</v>
      </c>
    </row>
    <row r="18" spans="1:8" x14ac:dyDescent="0.2">
      <c r="A18" s="20" t="s">
        <v>76</v>
      </c>
      <c r="B18" s="5">
        <v>6400</v>
      </c>
      <c r="C18" s="5">
        <v>0</v>
      </c>
      <c r="D18" s="5">
        <f t="shared" si="0"/>
        <v>6400</v>
      </c>
      <c r="E18" s="5">
        <v>0</v>
      </c>
      <c r="F18" s="5">
        <v>0</v>
      </c>
      <c r="G18" s="5">
        <f t="shared" si="1"/>
        <v>6400</v>
      </c>
      <c r="H18" s="9">
        <v>2500</v>
      </c>
    </row>
    <row r="19" spans="1:8" x14ac:dyDescent="0.2">
      <c r="A19" s="20" t="s">
        <v>77</v>
      </c>
      <c r="B19" s="5">
        <v>25000</v>
      </c>
      <c r="C19" s="5">
        <v>0</v>
      </c>
      <c r="D19" s="5">
        <f t="shared" si="0"/>
        <v>25000</v>
      </c>
      <c r="E19" s="5">
        <v>7600</v>
      </c>
      <c r="F19" s="5">
        <v>6100</v>
      </c>
      <c r="G19" s="5">
        <f t="shared" si="1"/>
        <v>17400</v>
      </c>
      <c r="H19" s="9">
        <v>2600</v>
      </c>
    </row>
    <row r="20" spans="1:8" x14ac:dyDescent="0.2">
      <c r="A20" s="20" t="s">
        <v>78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20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20" t="s">
        <v>80</v>
      </c>
      <c r="B22" s="5">
        <v>9000</v>
      </c>
      <c r="C22" s="5">
        <v>0</v>
      </c>
      <c r="D22" s="5">
        <f t="shared" si="0"/>
        <v>9000</v>
      </c>
      <c r="E22" s="5">
        <v>3534.34</v>
      </c>
      <c r="F22" s="5">
        <v>3534.34</v>
      </c>
      <c r="G22" s="5">
        <f t="shared" si="1"/>
        <v>5465.66</v>
      </c>
      <c r="H22" s="9">
        <v>2900</v>
      </c>
    </row>
    <row r="23" spans="1:8" x14ac:dyDescent="0.2">
      <c r="A23" s="18" t="s">
        <v>64</v>
      </c>
      <c r="B23" s="14">
        <f>SUM(B24:B32)</f>
        <v>785700</v>
      </c>
      <c r="C23" s="14">
        <f>SUM(C24:C32)</f>
        <v>0</v>
      </c>
      <c r="D23" s="14">
        <f t="shared" si="0"/>
        <v>785700</v>
      </c>
      <c r="E23" s="14">
        <f>SUM(E24:E32)</f>
        <v>278955.31999999995</v>
      </c>
      <c r="F23" s="14">
        <f>SUM(F24:F32)</f>
        <v>278955.31999999995</v>
      </c>
      <c r="G23" s="14">
        <f t="shared" si="1"/>
        <v>506744.68000000005</v>
      </c>
      <c r="H23" s="19">
        <v>0</v>
      </c>
    </row>
    <row r="24" spans="1:8" x14ac:dyDescent="0.2">
      <c r="A24" s="20" t="s">
        <v>81</v>
      </c>
      <c r="B24" s="5">
        <v>156000</v>
      </c>
      <c r="C24" s="5">
        <v>0</v>
      </c>
      <c r="D24" s="5">
        <f t="shared" si="0"/>
        <v>156000</v>
      </c>
      <c r="E24" s="5">
        <v>90636.56</v>
      </c>
      <c r="F24" s="5">
        <v>90636.56</v>
      </c>
      <c r="G24" s="5">
        <f t="shared" si="1"/>
        <v>65363.44</v>
      </c>
      <c r="H24" s="9">
        <v>3100</v>
      </c>
    </row>
    <row r="25" spans="1:8" x14ac:dyDescent="0.2">
      <c r="A25" s="20" t="s">
        <v>82</v>
      </c>
      <c r="B25" s="5">
        <v>203000</v>
      </c>
      <c r="C25" s="5">
        <v>0</v>
      </c>
      <c r="D25" s="5">
        <f t="shared" si="0"/>
        <v>203000</v>
      </c>
      <c r="E25" s="5">
        <v>93492.800000000003</v>
      </c>
      <c r="F25" s="5">
        <v>93492.800000000003</v>
      </c>
      <c r="G25" s="5">
        <f t="shared" si="1"/>
        <v>109507.2</v>
      </c>
      <c r="H25" s="9">
        <v>3200</v>
      </c>
    </row>
    <row r="26" spans="1:8" x14ac:dyDescent="0.2">
      <c r="A26" s="20" t="s">
        <v>83</v>
      </c>
      <c r="B26" s="5">
        <v>36200</v>
      </c>
      <c r="C26" s="5">
        <v>0</v>
      </c>
      <c r="D26" s="5">
        <f t="shared" si="0"/>
        <v>36200</v>
      </c>
      <c r="E26" s="5">
        <v>7245</v>
      </c>
      <c r="F26" s="5">
        <v>7245</v>
      </c>
      <c r="G26" s="5">
        <f t="shared" si="1"/>
        <v>28955</v>
      </c>
      <c r="H26" s="9">
        <v>3300</v>
      </c>
    </row>
    <row r="27" spans="1:8" x14ac:dyDescent="0.2">
      <c r="A27" s="20" t="s">
        <v>84</v>
      </c>
      <c r="B27" s="5">
        <v>26000</v>
      </c>
      <c r="C27" s="5">
        <v>0</v>
      </c>
      <c r="D27" s="5">
        <f t="shared" si="0"/>
        <v>26000</v>
      </c>
      <c r="E27" s="5">
        <v>17437.169999999998</v>
      </c>
      <c r="F27" s="5">
        <v>17437.169999999998</v>
      </c>
      <c r="G27" s="5">
        <f t="shared" si="1"/>
        <v>8562.8300000000017</v>
      </c>
      <c r="H27" s="9">
        <v>3400</v>
      </c>
    </row>
    <row r="28" spans="1:8" x14ac:dyDescent="0.2">
      <c r="A28" s="20" t="s">
        <v>85</v>
      </c>
      <c r="B28" s="5">
        <v>46000</v>
      </c>
      <c r="C28" s="5">
        <v>0</v>
      </c>
      <c r="D28" s="5">
        <f t="shared" si="0"/>
        <v>46000</v>
      </c>
      <c r="E28" s="5">
        <v>15566.29</v>
      </c>
      <c r="F28" s="5">
        <v>15566.29</v>
      </c>
      <c r="G28" s="5">
        <f t="shared" si="1"/>
        <v>30433.71</v>
      </c>
      <c r="H28" s="9">
        <v>3500</v>
      </c>
    </row>
    <row r="29" spans="1:8" x14ac:dyDescent="0.2">
      <c r="A29" s="20" t="s">
        <v>86</v>
      </c>
      <c r="B29" s="5">
        <v>60000</v>
      </c>
      <c r="C29" s="5">
        <v>0</v>
      </c>
      <c r="D29" s="5">
        <f t="shared" si="0"/>
        <v>60000</v>
      </c>
      <c r="E29" s="5">
        <v>0</v>
      </c>
      <c r="F29" s="5">
        <v>0</v>
      </c>
      <c r="G29" s="5">
        <f t="shared" si="1"/>
        <v>60000</v>
      </c>
      <c r="H29" s="9">
        <v>3600</v>
      </c>
    </row>
    <row r="30" spans="1:8" x14ac:dyDescent="0.2">
      <c r="A30" s="20" t="s">
        <v>87</v>
      </c>
      <c r="B30" s="5">
        <v>8500</v>
      </c>
      <c r="C30" s="5">
        <v>0</v>
      </c>
      <c r="D30" s="5">
        <f t="shared" si="0"/>
        <v>8500</v>
      </c>
      <c r="E30" s="5">
        <v>2287.5</v>
      </c>
      <c r="F30" s="5">
        <v>2287.5</v>
      </c>
      <c r="G30" s="5">
        <f t="shared" si="1"/>
        <v>6212.5</v>
      </c>
      <c r="H30" s="9">
        <v>3700</v>
      </c>
    </row>
    <row r="31" spans="1:8" x14ac:dyDescent="0.2">
      <c r="A31" s="20" t="s">
        <v>88</v>
      </c>
      <c r="B31" s="5">
        <v>0</v>
      </c>
      <c r="C31" s="5">
        <v>0</v>
      </c>
      <c r="D31" s="5">
        <f t="shared" si="0"/>
        <v>0</v>
      </c>
      <c r="E31" s="5">
        <v>0</v>
      </c>
      <c r="F31" s="5">
        <v>0</v>
      </c>
      <c r="G31" s="5">
        <f t="shared" si="1"/>
        <v>0</v>
      </c>
      <c r="H31" s="9">
        <v>3800</v>
      </c>
    </row>
    <row r="32" spans="1:8" x14ac:dyDescent="0.2">
      <c r="A32" s="20" t="s">
        <v>18</v>
      </c>
      <c r="B32" s="5">
        <v>250000</v>
      </c>
      <c r="C32" s="5">
        <v>0</v>
      </c>
      <c r="D32" s="5">
        <f t="shared" si="0"/>
        <v>250000</v>
      </c>
      <c r="E32" s="5">
        <v>52290</v>
      </c>
      <c r="F32" s="5">
        <v>52290</v>
      </c>
      <c r="G32" s="5">
        <f t="shared" si="1"/>
        <v>197710</v>
      </c>
      <c r="H32" s="9">
        <v>3900</v>
      </c>
    </row>
    <row r="33" spans="1:8" x14ac:dyDescent="0.2">
      <c r="A33" s="18" t="s">
        <v>129</v>
      </c>
      <c r="B33" s="14">
        <f>SUM(B34:B42)</f>
        <v>0</v>
      </c>
      <c r="C33" s="14">
        <f>SUM(C34:C42)</f>
        <v>0</v>
      </c>
      <c r="D33" s="14">
        <f t="shared" si="0"/>
        <v>0</v>
      </c>
      <c r="E33" s="14">
        <f>SUM(E34:E42)</f>
        <v>0</v>
      </c>
      <c r="F33" s="14">
        <f>SUM(F34:F42)</f>
        <v>0</v>
      </c>
      <c r="G33" s="14">
        <f t="shared" si="1"/>
        <v>0</v>
      </c>
      <c r="H33" s="19">
        <v>0</v>
      </c>
    </row>
    <row r="34" spans="1:8" x14ac:dyDescent="0.2">
      <c r="A34" s="20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20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20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20" t="s">
        <v>92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8" x14ac:dyDescent="0.2">
      <c r="A38" s="20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20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20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20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20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8" t="s">
        <v>130</v>
      </c>
      <c r="B43" s="14">
        <f>SUM(B44:B52)</f>
        <v>132189.18</v>
      </c>
      <c r="C43" s="14">
        <f>SUM(C44:C52)</f>
        <v>0</v>
      </c>
      <c r="D43" s="14">
        <f t="shared" si="0"/>
        <v>132189.18</v>
      </c>
      <c r="E43" s="14">
        <f>SUM(E44:E52)</f>
        <v>43529</v>
      </c>
      <c r="F43" s="14">
        <f>SUM(F44:F52)</f>
        <v>43529</v>
      </c>
      <c r="G43" s="14">
        <f t="shared" si="1"/>
        <v>88660.18</v>
      </c>
      <c r="H43" s="19">
        <v>0</v>
      </c>
    </row>
    <row r="44" spans="1:8" x14ac:dyDescent="0.2">
      <c r="A44" s="4" t="s">
        <v>96</v>
      </c>
      <c r="B44" s="5">
        <v>132189.18</v>
      </c>
      <c r="C44" s="5">
        <v>0</v>
      </c>
      <c r="D44" s="5">
        <f t="shared" si="0"/>
        <v>132189.18</v>
      </c>
      <c r="E44" s="5">
        <v>43529</v>
      </c>
      <c r="F44" s="5">
        <v>43529</v>
      </c>
      <c r="G44" s="5">
        <f t="shared" si="1"/>
        <v>88660.18</v>
      </c>
      <c r="H44" s="9">
        <v>5100</v>
      </c>
    </row>
    <row r="45" spans="1:8" x14ac:dyDescent="0.2">
      <c r="A45" s="20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20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20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20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20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20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20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20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8" t="s">
        <v>65</v>
      </c>
      <c r="B53" s="14">
        <f>SUM(B54:B56)</f>
        <v>0</v>
      </c>
      <c r="C53" s="14">
        <f>SUM(C54:C56)</f>
        <v>0</v>
      </c>
      <c r="D53" s="14">
        <f t="shared" si="0"/>
        <v>0</v>
      </c>
      <c r="E53" s="14">
        <f>SUM(E54:E56)</f>
        <v>0</v>
      </c>
      <c r="F53" s="14">
        <f>SUM(F54:F56)</f>
        <v>0</v>
      </c>
      <c r="G53" s="14">
        <f t="shared" si="1"/>
        <v>0</v>
      </c>
      <c r="H53" s="19">
        <v>0</v>
      </c>
    </row>
    <row r="54" spans="1:8" x14ac:dyDescent="0.2">
      <c r="A54" s="20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20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20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8" t="s">
        <v>131</v>
      </c>
      <c r="B57" s="14">
        <f>SUM(B58:B64)</f>
        <v>0</v>
      </c>
      <c r="C57" s="14">
        <f>SUM(C58:C64)</f>
        <v>0</v>
      </c>
      <c r="D57" s="14">
        <f t="shared" si="0"/>
        <v>0</v>
      </c>
      <c r="E57" s="14">
        <f>SUM(E58:E64)</f>
        <v>0</v>
      </c>
      <c r="F57" s="14">
        <f>SUM(F58:F64)</f>
        <v>0</v>
      </c>
      <c r="G57" s="14">
        <f t="shared" si="1"/>
        <v>0</v>
      </c>
      <c r="H57" s="19">
        <v>0</v>
      </c>
    </row>
    <row r="58" spans="1:8" x14ac:dyDescent="0.2">
      <c r="A58" s="20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20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20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20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20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20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20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8" t="s">
        <v>132</v>
      </c>
      <c r="B65" s="14">
        <f>SUM(B66:B68)</f>
        <v>0</v>
      </c>
      <c r="C65" s="14">
        <f>SUM(C66:C68)</f>
        <v>0</v>
      </c>
      <c r="D65" s="14">
        <f t="shared" si="0"/>
        <v>0</v>
      </c>
      <c r="E65" s="14">
        <f>SUM(E66:E68)</f>
        <v>0</v>
      </c>
      <c r="F65" s="14">
        <f>SUM(F66:F68)</f>
        <v>0</v>
      </c>
      <c r="G65" s="14">
        <f t="shared" si="1"/>
        <v>0</v>
      </c>
      <c r="H65" s="19">
        <v>0</v>
      </c>
    </row>
    <row r="66" spans="1:8" x14ac:dyDescent="0.2">
      <c r="A66" s="20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20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20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8" t="s">
        <v>66</v>
      </c>
      <c r="B69" s="14">
        <f>SUM(B70:B76)</f>
        <v>0</v>
      </c>
      <c r="C69" s="14">
        <f>SUM(C70:C76)</f>
        <v>0</v>
      </c>
      <c r="D69" s="14">
        <f t="shared" si="0"/>
        <v>0</v>
      </c>
      <c r="E69" s="14">
        <f>SUM(E70:E76)</f>
        <v>0</v>
      </c>
      <c r="F69" s="14">
        <f>SUM(F70:F76)</f>
        <v>0</v>
      </c>
      <c r="G69" s="14">
        <f t="shared" si="1"/>
        <v>0</v>
      </c>
      <c r="H69" s="19">
        <v>0</v>
      </c>
    </row>
    <row r="70" spans="1:8" x14ac:dyDescent="0.2">
      <c r="A70" s="20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20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20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20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20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20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1" t="s">
        <v>121</v>
      </c>
      <c r="B76" s="15">
        <v>0</v>
      </c>
      <c r="C76" s="15">
        <v>0</v>
      </c>
      <c r="D76" s="15">
        <f t="shared" si="2"/>
        <v>0</v>
      </c>
      <c r="E76" s="15">
        <v>0</v>
      </c>
      <c r="F76" s="15">
        <v>0</v>
      </c>
      <c r="G76" s="15">
        <f t="shared" si="3"/>
        <v>0</v>
      </c>
      <c r="H76" s="9">
        <v>9900</v>
      </c>
    </row>
    <row r="77" spans="1:8" x14ac:dyDescent="0.2">
      <c r="A77" s="10" t="s">
        <v>55</v>
      </c>
      <c r="B77" s="16">
        <f t="shared" ref="B77:G77" si="4">SUM(B5+B13+B23+B33+B43+B53+B57+B65+B69)</f>
        <v>8038000.9499999993</v>
      </c>
      <c r="C77" s="16">
        <f t="shared" si="4"/>
        <v>0</v>
      </c>
      <c r="D77" s="16">
        <f t="shared" si="4"/>
        <v>8038000.9499999993</v>
      </c>
      <c r="E77" s="16">
        <f t="shared" si="4"/>
        <v>3312493.01</v>
      </c>
      <c r="F77" s="16">
        <f t="shared" si="4"/>
        <v>2788018.9299999997</v>
      </c>
      <c r="G77" s="16">
        <f t="shared" si="4"/>
        <v>4725507.9399999995</v>
      </c>
    </row>
    <row r="79" spans="1:8" x14ac:dyDescent="0.2">
      <c r="A79" s="1" t="s">
        <v>125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topLeftCell="A4" zoomScaleNormal="100" workbookViewId="0">
      <selection activeCell="A16" sqref="A16:XFD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136</v>
      </c>
      <c r="B1" s="35"/>
      <c r="C1" s="35"/>
      <c r="D1" s="35"/>
      <c r="E1" s="35"/>
      <c r="F1" s="35"/>
      <c r="G1" s="36"/>
    </row>
    <row r="2" spans="1:7" x14ac:dyDescent="0.2">
      <c r="A2" s="28"/>
      <c r="B2" s="37" t="s">
        <v>62</v>
      </c>
      <c r="C2" s="35"/>
      <c r="D2" s="35"/>
      <c r="E2" s="35"/>
      <c r="F2" s="36"/>
      <c r="G2" s="38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9"/>
    </row>
    <row r="4" spans="1:7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2"/>
      <c r="B5" s="33"/>
      <c r="C5" s="33"/>
      <c r="D5" s="33"/>
      <c r="E5" s="33"/>
      <c r="F5" s="33"/>
      <c r="G5" s="33"/>
    </row>
    <row r="6" spans="1:7" x14ac:dyDescent="0.2">
      <c r="A6" s="6" t="s">
        <v>0</v>
      </c>
      <c r="B6" s="5">
        <v>7905811.7699999996</v>
      </c>
      <c r="C6" s="5">
        <v>0</v>
      </c>
      <c r="D6" s="5">
        <f>B6+C6</f>
        <v>7905811.7699999996</v>
      </c>
      <c r="E6" s="5">
        <v>3268964.01</v>
      </c>
      <c r="F6" s="5">
        <v>2744489.93</v>
      </c>
      <c r="G6" s="5">
        <f>D6-E6</f>
        <v>4636847.76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132189.18</v>
      </c>
      <c r="C8" s="5">
        <v>0</v>
      </c>
      <c r="D8" s="5">
        <f>B8+C8</f>
        <v>132189.18</v>
      </c>
      <c r="E8" s="5">
        <v>43529</v>
      </c>
      <c r="F8" s="5">
        <v>43529</v>
      </c>
      <c r="G8" s="5">
        <f>D8-E8</f>
        <v>88660.18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12" t="s">
        <v>36</v>
      </c>
      <c r="B14" s="15">
        <v>0</v>
      </c>
      <c r="C14" s="15">
        <v>0</v>
      </c>
      <c r="D14" s="15">
        <f>B14+C14</f>
        <v>0</v>
      </c>
      <c r="E14" s="15">
        <v>0</v>
      </c>
      <c r="F14" s="15">
        <v>0</v>
      </c>
      <c r="G14" s="15">
        <f>D14-E14</f>
        <v>0</v>
      </c>
    </row>
    <row r="15" spans="1:7" x14ac:dyDescent="0.2">
      <c r="A15" s="34"/>
      <c r="B15" s="15"/>
      <c r="C15" s="15"/>
      <c r="D15" s="15"/>
      <c r="E15" s="15"/>
      <c r="F15" s="15"/>
      <c r="G15" s="15"/>
    </row>
    <row r="16" spans="1:7" x14ac:dyDescent="0.2">
      <c r="A16" s="10" t="s">
        <v>55</v>
      </c>
      <c r="B16" s="16">
        <f t="shared" ref="B16:G16" si="0">SUM(B6+B8+B10+B12+B14)</f>
        <v>8038000.9499999993</v>
      </c>
      <c r="C16" s="16">
        <f t="shared" si="0"/>
        <v>0</v>
      </c>
      <c r="D16" s="16">
        <f t="shared" si="0"/>
        <v>8038000.9499999993</v>
      </c>
      <c r="E16" s="16">
        <f t="shared" si="0"/>
        <v>3312493.01</v>
      </c>
      <c r="F16" s="16">
        <f t="shared" si="0"/>
        <v>2788018.93</v>
      </c>
      <c r="G16" s="16">
        <f t="shared" si="0"/>
        <v>4725507.9399999995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showGridLines="0" workbookViewId="0">
      <selection activeCell="M32" sqref="M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7" t="s">
        <v>137</v>
      </c>
      <c r="B1" s="35"/>
      <c r="C1" s="35"/>
      <c r="D1" s="35"/>
      <c r="E1" s="35"/>
      <c r="F1" s="35"/>
      <c r="G1" s="36"/>
    </row>
    <row r="2" spans="1:7" x14ac:dyDescent="0.2">
      <c r="A2" s="40" t="s">
        <v>56</v>
      </c>
      <c r="B2" s="37" t="s">
        <v>62</v>
      </c>
      <c r="C2" s="35"/>
      <c r="D2" s="35"/>
      <c r="E2" s="35"/>
      <c r="F2" s="36"/>
      <c r="G2" s="38" t="s">
        <v>61</v>
      </c>
    </row>
    <row r="3" spans="1:7" ht="24.95" customHeight="1" x14ac:dyDescent="0.2">
      <c r="A3" s="41"/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9"/>
    </row>
    <row r="4" spans="1:7" x14ac:dyDescent="0.2">
      <c r="A4" s="4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22"/>
      <c r="B5" s="7"/>
      <c r="C5" s="7"/>
      <c r="D5" s="7"/>
      <c r="E5" s="7"/>
      <c r="F5" s="7"/>
      <c r="G5" s="7"/>
    </row>
    <row r="6" spans="1:7" x14ac:dyDescent="0.2">
      <c r="A6" s="23" t="s">
        <v>134</v>
      </c>
      <c r="B6" s="5">
        <v>8038000.9500000002</v>
      </c>
      <c r="C6" s="5">
        <v>0</v>
      </c>
      <c r="D6" s="5">
        <f>B6+C6</f>
        <v>8038000.9500000002</v>
      </c>
      <c r="E6" s="5">
        <v>3312493.01</v>
      </c>
      <c r="F6" s="5">
        <v>2788018.93</v>
      </c>
      <c r="G6" s="5">
        <f>D6-E6</f>
        <v>4725507.9400000004</v>
      </c>
    </row>
    <row r="7" spans="1:7" x14ac:dyDescent="0.2">
      <c r="A7" s="23" t="s">
        <v>50</v>
      </c>
      <c r="B7" s="5">
        <v>0</v>
      </c>
      <c r="C7" s="5">
        <v>0</v>
      </c>
      <c r="D7" s="5">
        <f t="shared" ref="D7:D12" si="0">B7+C7</f>
        <v>0</v>
      </c>
      <c r="E7" s="5">
        <v>0</v>
      </c>
      <c r="F7" s="5">
        <v>0</v>
      </c>
      <c r="G7" s="5">
        <f t="shared" ref="G7:G12" si="1">D7-E7</f>
        <v>0</v>
      </c>
    </row>
    <row r="8" spans="1:7" x14ac:dyDescent="0.2">
      <c r="A8" s="23" t="s">
        <v>51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</row>
    <row r="9" spans="1:7" x14ac:dyDescent="0.2">
      <c r="A9" s="23" t="s">
        <v>52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3" t="s">
        <v>127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3" t="s">
        <v>53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3" t="s">
        <v>54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3"/>
      <c r="B13" s="5"/>
      <c r="C13" s="5"/>
      <c r="D13" s="5"/>
      <c r="E13" s="5"/>
      <c r="F13" s="5"/>
      <c r="G13" s="5"/>
    </row>
    <row r="14" spans="1:7" x14ac:dyDescent="0.2">
      <c r="A14" s="11" t="s">
        <v>55</v>
      </c>
      <c r="B14" s="17">
        <f t="shared" ref="B14:G14" si="2">SUM(B6:B13)</f>
        <v>8038000.9500000002</v>
      </c>
      <c r="C14" s="17">
        <f t="shared" si="2"/>
        <v>0</v>
      </c>
      <c r="D14" s="17">
        <f t="shared" si="2"/>
        <v>8038000.9500000002</v>
      </c>
      <c r="E14" s="17">
        <f t="shared" si="2"/>
        <v>3312493.01</v>
      </c>
      <c r="F14" s="17">
        <f t="shared" si="2"/>
        <v>2788018.93</v>
      </c>
      <c r="G14" s="17">
        <f t="shared" si="2"/>
        <v>4725507.9400000004</v>
      </c>
    </row>
    <row r="17" spans="1:7" ht="45" customHeight="1" x14ac:dyDescent="0.2">
      <c r="A17" s="37" t="s">
        <v>138</v>
      </c>
      <c r="B17" s="35"/>
      <c r="C17" s="35"/>
      <c r="D17" s="35"/>
      <c r="E17" s="35"/>
      <c r="F17" s="35"/>
      <c r="G17" s="36"/>
    </row>
    <row r="18" spans="1:7" x14ac:dyDescent="0.2">
      <c r="A18" s="40" t="s">
        <v>56</v>
      </c>
      <c r="B18" s="37" t="s">
        <v>62</v>
      </c>
      <c r="C18" s="35"/>
      <c r="D18" s="35"/>
      <c r="E18" s="35"/>
      <c r="F18" s="36"/>
      <c r="G18" s="38" t="s">
        <v>61</v>
      </c>
    </row>
    <row r="19" spans="1:7" ht="22.5" x14ac:dyDescent="0.2">
      <c r="A19" s="41"/>
      <c r="B19" s="2" t="s">
        <v>57</v>
      </c>
      <c r="C19" s="2" t="s">
        <v>122</v>
      </c>
      <c r="D19" s="2" t="s">
        <v>58</v>
      </c>
      <c r="E19" s="2" t="s">
        <v>59</v>
      </c>
      <c r="F19" s="2" t="s">
        <v>60</v>
      </c>
      <c r="G19" s="39"/>
    </row>
    <row r="20" spans="1:7" x14ac:dyDescent="0.2">
      <c r="A20" s="42"/>
      <c r="B20" s="3">
        <v>1</v>
      </c>
      <c r="C20" s="3">
        <v>2</v>
      </c>
      <c r="D20" s="3" t="s">
        <v>123</v>
      </c>
      <c r="E20" s="3">
        <v>4</v>
      </c>
      <c r="F20" s="3">
        <v>5</v>
      </c>
      <c r="G20" s="3" t="s">
        <v>124</v>
      </c>
    </row>
    <row r="21" spans="1:7" x14ac:dyDescent="0.2">
      <c r="A21" s="24" t="s">
        <v>8</v>
      </c>
      <c r="B21" s="5">
        <v>0</v>
      </c>
      <c r="C21" s="5">
        <v>0</v>
      </c>
      <c r="D21" s="5">
        <f>B21+C21</f>
        <v>0</v>
      </c>
      <c r="E21" s="5">
        <v>0</v>
      </c>
      <c r="F21" s="5">
        <v>0</v>
      </c>
      <c r="G21" s="5">
        <f>D21-E21</f>
        <v>0</v>
      </c>
    </row>
    <row r="22" spans="1:7" x14ac:dyDescent="0.2">
      <c r="A22" s="24" t="s">
        <v>9</v>
      </c>
      <c r="B22" s="5">
        <v>0</v>
      </c>
      <c r="C22" s="5">
        <v>0</v>
      </c>
      <c r="D22" s="5">
        <f t="shared" ref="D22:D24" si="3">B22+C22</f>
        <v>0</v>
      </c>
      <c r="E22" s="5">
        <v>0</v>
      </c>
      <c r="F22" s="5">
        <v>0</v>
      </c>
      <c r="G22" s="5">
        <f t="shared" ref="G22:G24" si="4">D22-E22</f>
        <v>0</v>
      </c>
    </row>
    <row r="23" spans="1:7" x14ac:dyDescent="0.2">
      <c r="A23" s="24" t="s">
        <v>10</v>
      </c>
      <c r="B23" s="5">
        <v>0</v>
      </c>
      <c r="C23" s="5">
        <v>0</v>
      </c>
      <c r="D23" s="5">
        <f t="shared" si="3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4" t="s">
        <v>126</v>
      </c>
      <c r="B24" s="5">
        <v>0</v>
      </c>
      <c r="C24" s="5">
        <v>0</v>
      </c>
      <c r="D24" s="5">
        <f t="shared" si="3"/>
        <v>0</v>
      </c>
      <c r="E24" s="5">
        <v>0</v>
      </c>
      <c r="F24" s="5">
        <v>0</v>
      </c>
      <c r="G24" s="5">
        <f t="shared" si="4"/>
        <v>0</v>
      </c>
    </row>
    <row r="25" spans="1:7" x14ac:dyDescent="0.2">
      <c r="A25" s="11" t="s">
        <v>55</v>
      </c>
      <c r="B25" s="17">
        <f t="shared" ref="B25:G25" si="5">SUM(B21:B24)</f>
        <v>0</v>
      </c>
      <c r="C25" s="17">
        <f t="shared" si="5"/>
        <v>0</v>
      </c>
      <c r="D25" s="17">
        <f t="shared" si="5"/>
        <v>0</v>
      </c>
      <c r="E25" s="17">
        <f t="shared" si="5"/>
        <v>0</v>
      </c>
      <c r="F25" s="17">
        <f t="shared" si="5"/>
        <v>0</v>
      </c>
      <c r="G25" s="17">
        <f t="shared" si="5"/>
        <v>0</v>
      </c>
    </row>
    <row r="28" spans="1:7" ht="45" customHeight="1" x14ac:dyDescent="0.2">
      <c r="A28" s="37" t="s">
        <v>139</v>
      </c>
      <c r="B28" s="35"/>
      <c r="C28" s="35"/>
      <c r="D28" s="35"/>
      <c r="E28" s="35"/>
      <c r="F28" s="35"/>
      <c r="G28" s="36"/>
    </row>
    <row r="29" spans="1:7" x14ac:dyDescent="0.2">
      <c r="A29" s="40" t="s">
        <v>56</v>
      </c>
      <c r="B29" s="37" t="s">
        <v>62</v>
      </c>
      <c r="C29" s="35"/>
      <c r="D29" s="35"/>
      <c r="E29" s="35"/>
      <c r="F29" s="36"/>
      <c r="G29" s="38" t="s">
        <v>61</v>
      </c>
    </row>
    <row r="30" spans="1:7" ht="22.5" x14ac:dyDescent="0.2">
      <c r="A30" s="41"/>
      <c r="B30" s="2" t="s">
        <v>57</v>
      </c>
      <c r="C30" s="2" t="s">
        <v>122</v>
      </c>
      <c r="D30" s="2" t="s">
        <v>58</v>
      </c>
      <c r="E30" s="2" t="s">
        <v>59</v>
      </c>
      <c r="F30" s="2" t="s">
        <v>60</v>
      </c>
      <c r="G30" s="39"/>
    </row>
    <row r="31" spans="1:7" x14ac:dyDescent="0.2">
      <c r="A31" s="42"/>
      <c r="B31" s="3">
        <v>1</v>
      </c>
      <c r="C31" s="3">
        <v>2</v>
      </c>
      <c r="D31" s="3" t="s">
        <v>123</v>
      </c>
      <c r="E31" s="3">
        <v>4</v>
      </c>
      <c r="F31" s="3">
        <v>5</v>
      </c>
      <c r="G31" s="3" t="s">
        <v>124</v>
      </c>
    </row>
    <row r="32" spans="1:7" x14ac:dyDescent="0.2">
      <c r="A32" s="25" t="s">
        <v>12</v>
      </c>
      <c r="B32" s="5">
        <v>8038000.9500000002</v>
      </c>
      <c r="C32" s="5">
        <v>0</v>
      </c>
      <c r="D32" s="5">
        <f t="shared" ref="D32:D38" si="6">B32+C32</f>
        <v>8038000.9500000002</v>
      </c>
      <c r="E32" s="5">
        <v>3312493.01</v>
      </c>
      <c r="F32" s="5">
        <v>2788018.93</v>
      </c>
      <c r="G32" s="5">
        <f t="shared" ref="G32:G38" si="7">D32-E32</f>
        <v>4725507.9400000004</v>
      </c>
    </row>
    <row r="33" spans="1:7" x14ac:dyDescent="0.2">
      <c r="A33" s="25" t="s">
        <v>11</v>
      </c>
      <c r="B33" s="5">
        <v>0</v>
      </c>
      <c r="C33" s="5">
        <v>0</v>
      </c>
      <c r="D33" s="5">
        <f t="shared" si="6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13</v>
      </c>
      <c r="B34" s="5">
        <v>0</v>
      </c>
      <c r="C34" s="5">
        <v>0</v>
      </c>
      <c r="D34" s="5">
        <f t="shared" si="6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 t="s">
        <v>25</v>
      </c>
      <c r="B35" s="5">
        <v>0</v>
      </c>
      <c r="C35" s="5">
        <v>0</v>
      </c>
      <c r="D35" s="5">
        <f t="shared" si="6"/>
        <v>0</v>
      </c>
      <c r="E35" s="5">
        <v>0</v>
      </c>
      <c r="F35" s="5">
        <v>0</v>
      </c>
      <c r="G35" s="5">
        <f t="shared" si="7"/>
        <v>0</v>
      </c>
    </row>
    <row r="36" spans="1:7" ht="11.25" customHeight="1" x14ac:dyDescent="0.2">
      <c r="A36" s="25" t="s">
        <v>26</v>
      </c>
      <c r="B36" s="5">
        <v>0</v>
      </c>
      <c r="C36" s="5">
        <v>0</v>
      </c>
      <c r="D36" s="5">
        <f t="shared" si="6"/>
        <v>0</v>
      </c>
      <c r="E36" s="5">
        <v>0</v>
      </c>
      <c r="F36" s="5">
        <v>0</v>
      </c>
      <c r="G36" s="5">
        <f t="shared" si="7"/>
        <v>0</v>
      </c>
    </row>
    <row r="37" spans="1:7" x14ac:dyDescent="0.2">
      <c r="A37" s="25" t="s">
        <v>133</v>
      </c>
      <c r="B37" s="5">
        <v>0</v>
      </c>
      <c r="C37" s="5">
        <v>0</v>
      </c>
      <c r="D37" s="5">
        <f t="shared" si="6"/>
        <v>0</v>
      </c>
      <c r="E37" s="5">
        <v>0</v>
      </c>
      <c r="F37" s="5">
        <v>0</v>
      </c>
      <c r="G37" s="5">
        <f t="shared" si="7"/>
        <v>0</v>
      </c>
    </row>
    <row r="38" spans="1:7" x14ac:dyDescent="0.2">
      <c r="A38" s="25" t="s">
        <v>14</v>
      </c>
      <c r="B38" s="5">
        <v>0</v>
      </c>
      <c r="C38" s="5">
        <v>0</v>
      </c>
      <c r="D38" s="5">
        <f t="shared" si="6"/>
        <v>0</v>
      </c>
      <c r="E38" s="5">
        <v>0</v>
      </c>
      <c r="F38" s="5">
        <v>0</v>
      </c>
      <c r="G38" s="5">
        <f t="shared" si="7"/>
        <v>0</v>
      </c>
    </row>
    <row r="39" spans="1:7" x14ac:dyDescent="0.2">
      <c r="A39" s="11" t="s">
        <v>55</v>
      </c>
      <c r="B39" s="17">
        <f t="shared" ref="B39:G39" si="8">SUM(B32:B38)</f>
        <v>8038000.9500000002</v>
      </c>
      <c r="C39" s="17">
        <f t="shared" si="8"/>
        <v>0</v>
      </c>
      <c r="D39" s="17">
        <f t="shared" si="8"/>
        <v>8038000.9500000002</v>
      </c>
      <c r="E39" s="17">
        <f t="shared" si="8"/>
        <v>3312493.01</v>
      </c>
      <c r="F39" s="17">
        <f t="shared" si="8"/>
        <v>2788018.93</v>
      </c>
      <c r="G39" s="17">
        <f t="shared" si="8"/>
        <v>4725507.9400000004</v>
      </c>
    </row>
    <row r="41" spans="1:7" x14ac:dyDescent="0.2">
      <c r="A41" s="1" t="s">
        <v>125</v>
      </c>
    </row>
  </sheetData>
  <sheetProtection formatCells="0" formatColumns="0" formatRows="0" insertRows="0" deleteRows="0" autoFilter="0"/>
  <mergeCells count="12">
    <mergeCell ref="B29:F29"/>
    <mergeCell ref="G29:G30"/>
    <mergeCell ref="B18:F18"/>
    <mergeCell ref="G18:G19"/>
    <mergeCell ref="A28:G28"/>
    <mergeCell ref="A18:A20"/>
    <mergeCell ref="A29:A31"/>
    <mergeCell ref="B2:F2"/>
    <mergeCell ref="G2:G3"/>
    <mergeCell ref="A1:G1"/>
    <mergeCell ref="A17:G17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A11" sqref="A1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140</v>
      </c>
      <c r="B1" s="35"/>
      <c r="C1" s="35"/>
      <c r="D1" s="35"/>
      <c r="E1" s="35"/>
      <c r="F1" s="35"/>
      <c r="G1" s="36"/>
    </row>
    <row r="2" spans="1:7" x14ac:dyDescent="0.2">
      <c r="A2" s="28"/>
      <c r="B2" s="37" t="s">
        <v>62</v>
      </c>
      <c r="C2" s="35"/>
      <c r="D2" s="35"/>
      <c r="E2" s="35"/>
      <c r="F2" s="36"/>
      <c r="G2" s="38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39"/>
    </row>
    <row r="4" spans="1:7" x14ac:dyDescent="0.2">
      <c r="A4" s="29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0"/>
      <c r="B5" s="31"/>
      <c r="C5" s="31"/>
      <c r="D5" s="31"/>
      <c r="E5" s="31"/>
      <c r="F5" s="31"/>
      <c r="G5" s="31"/>
    </row>
    <row r="6" spans="1:7" x14ac:dyDescent="0.2">
      <c r="A6" s="8" t="s">
        <v>15</v>
      </c>
      <c r="B6" s="14">
        <f t="shared" ref="B6:G6" si="0">SUM(B7:B14)</f>
        <v>8038000.9500000002</v>
      </c>
      <c r="C6" s="14">
        <f t="shared" si="0"/>
        <v>0</v>
      </c>
      <c r="D6" s="14">
        <f t="shared" si="0"/>
        <v>8038000.9500000002</v>
      </c>
      <c r="E6" s="14">
        <f t="shared" si="0"/>
        <v>3312493.01</v>
      </c>
      <c r="F6" s="14">
        <f t="shared" si="0"/>
        <v>2788018.93</v>
      </c>
      <c r="G6" s="14">
        <f t="shared" si="0"/>
        <v>4725507.9400000004</v>
      </c>
    </row>
    <row r="7" spans="1:7" x14ac:dyDescent="0.2">
      <c r="A7" s="26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6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6" t="s">
        <v>141</v>
      </c>
      <c r="B9" s="5">
        <v>8038000.9500000002</v>
      </c>
      <c r="C9" s="5">
        <v>0</v>
      </c>
      <c r="D9" s="5">
        <f t="shared" si="1"/>
        <v>8038000.9500000002</v>
      </c>
      <c r="E9" s="5">
        <v>3312493.01</v>
      </c>
      <c r="F9" s="5">
        <v>2788018.93</v>
      </c>
      <c r="G9" s="5">
        <f t="shared" si="2"/>
        <v>4725507.9400000004</v>
      </c>
    </row>
    <row r="10" spans="1:7" x14ac:dyDescent="0.2">
      <c r="A10" s="26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6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6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6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6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6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4">
        <f t="shared" ref="B16:G16" si="3">SUM(B17:B23)</f>
        <v>0</v>
      </c>
      <c r="C16" s="14">
        <f t="shared" si="3"/>
        <v>0</v>
      </c>
      <c r="D16" s="14">
        <f t="shared" si="3"/>
        <v>0</v>
      </c>
      <c r="E16" s="14">
        <f t="shared" si="3"/>
        <v>0</v>
      </c>
      <c r="F16" s="14">
        <f t="shared" si="3"/>
        <v>0</v>
      </c>
      <c r="G16" s="14">
        <f t="shared" si="3"/>
        <v>0</v>
      </c>
    </row>
    <row r="17" spans="1:7" x14ac:dyDescent="0.2">
      <c r="A17" s="26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6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6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6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6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6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6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6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4">
        <f t="shared" ref="B25:G25" si="6">SUM(B26:B34)</f>
        <v>0</v>
      </c>
      <c r="C25" s="14">
        <f t="shared" si="6"/>
        <v>0</v>
      </c>
      <c r="D25" s="14">
        <f t="shared" si="6"/>
        <v>0</v>
      </c>
      <c r="E25" s="14">
        <f t="shared" si="6"/>
        <v>0</v>
      </c>
      <c r="F25" s="14">
        <f t="shared" si="6"/>
        <v>0</v>
      </c>
      <c r="G25" s="14">
        <f t="shared" si="6"/>
        <v>0</v>
      </c>
    </row>
    <row r="26" spans="1:7" x14ac:dyDescent="0.2">
      <c r="A26" s="26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6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6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6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6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6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6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6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6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6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4">
        <f t="shared" ref="B36:G36" si="9">SUM(B37:B40)</f>
        <v>0</v>
      </c>
      <c r="C36" s="14">
        <f t="shared" si="9"/>
        <v>0</v>
      </c>
      <c r="D36" s="14">
        <f t="shared" si="9"/>
        <v>0</v>
      </c>
      <c r="E36" s="14">
        <f t="shared" si="9"/>
        <v>0</v>
      </c>
      <c r="F36" s="14">
        <f t="shared" si="9"/>
        <v>0</v>
      </c>
      <c r="G36" s="14">
        <f t="shared" si="9"/>
        <v>0</v>
      </c>
    </row>
    <row r="37" spans="1:7" x14ac:dyDescent="0.2">
      <c r="A37" s="26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6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6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6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6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7">
        <f t="shared" ref="B42:G42" si="12">SUM(B36+B25+B16+B6)</f>
        <v>8038000.9500000002</v>
      </c>
      <c r="C42" s="17">
        <f t="shared" si="12"/>
        <v>0</v>
      </c>
      <c r="D42" s="17">
        <f t="shared" si="12"/>
        <v>8038000.9500000002</v>
      </c>
      <c r="E42" s="17">
        <f t="shared" si="12"/>
        <v>3312493.01</v>
      </c>
      <c r="F42" s="17">
        <f t="shared" si="12"/>
        <v>2788018.93</v>
      </c>
      <c r="G42" s="17">
        <f t="shared" si="12"/>
        <v>4725507.9400000004</v>
      </c>
    </row>
    <row r="44" spans="1:7" x14ac:dyDescent="0.2">
      <c r="A44" s="1" t="s">
        <v>125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2018-07-14T22:21:14Z</cp:lastPrinted>
  <dcterms:created xsi:type="dcterms:W3CDTF">2014-02-10T03:37:14Z</dcterms:created>
  <dcterms:modified xsi:type="dcterms:W3CDTF">2023-07-27T17:58:41Z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