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2DO TRIM 2023\"/>
    </mc:Choice>
  </mc:AlternateContent>
  <xr:revisionPtr revIDLastSave="0" documentId="13_ncr:1_{598CBAD8-B846-46AB-A9DC-C2B0F8DFDBE4}" xr6:coauthVersionLast="47" xr6:coauthVersionMax="47" xr10:uidLastSave="{00000000-0000-0000-0000-000000000000}"/>
  <bookViews>
    <workbookView xWindow="2730" yWindow="2730" windowWidth="21600" windowHeight="11385" tabRatio="863" activeTab="11" xr2:uid="{00000000-000D-0000-FFFF-FFFF00000000}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<sst xmlns="http://schemas.openxmlformats.org/spreadsheetml/2006/main" count="935" uniqueCount="664">
  <si>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</si>
  <si>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</si>
  <si>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</si>
  <si>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</si>
  <si>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</si>
  <si>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</si>
  <si>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</si>
  <si>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</si>
  <si>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</si>
  <si>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</si>
  <si>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</si>
  <si>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</si>
  <si>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</si>
  <si>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</si>
  <si>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</si>
  <si>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</si>
  <si>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</si>
  <si>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</si>
  <si>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</si>
  <si>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</si>
  <si>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</si>
  <si>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</si>
  <si>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</si>
  <si>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</si>
  <si>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</si>
  <si>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</si>
  <si>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</si>
  <si>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</si>
  <si>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</si>
  <si>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</si>
  <si>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</si>
  <si>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</si>
  <si>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</si>
  <si>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</si>
  <si>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</si>
  <si>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</si>
  <si>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</si>
  <si>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</si>
  <si>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</si>
  <si>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</si>
  <si>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</si>
  <si>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</si>
  <si>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</si>
  <si>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</si>
  <si>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</si>
  <si>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</si>
  <si>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</si>
  <si>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</si>
  <si>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</si>
  <si>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</si>
  <si>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</si>
  <si>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</si>
  <si>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</si>
  <si>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</si>
  <si>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</si>
  <si>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</si>
  <si>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</si>
  <si>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</si>
  <si>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</si>
  <si>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</si>
  <si>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</si>
  <si>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</si>
  <si>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</si>
  <si>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</si>
  <si>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</si>
  <si>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</si>
  <si>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</si>
  <si>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</si>
  <si>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</si>
  <si>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</si>
  <si>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</si>
  <si>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</si>
  <si>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</si>
  <si>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</si>
  <si>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</si>
  <si>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</si>
  <si>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</si>
  <si>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</si>
  <si>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</si>
  <si>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</si>
  <si>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</si>
  <si>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</si>
  <si>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</si>
  <si>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</si>
  <si>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</si>
  <si>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</si>
  <si>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</si>
  <si>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</si>
  <si>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</si>
  <si>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</si>
  <si>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</si>
  <si>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</si>
  <si>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</si>
  <si>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</si>
  <si>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</si>
  <si>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</si>
  <si>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</si>
  <si>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</si>
  <si>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</si>
  <si>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</si>
  <si>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</si>
  <si>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</si>
  <si>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</si>
  <si>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</si>
  <si>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</si>
  <si>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</si>
  <si>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</si>
  <si>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</si>
  <si>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</si>
  <si>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</si>
  <si>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</si>
  <si>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</si>
  <si>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</si>
  <si>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</si>
  <si>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</si>
  <si>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</si>
  <si>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</si>
  <si>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</si>
  <si>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</si>
  <si>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</si>
  <si>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</si>
  <si>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</si>
  <si>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</si>
  <si>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</si>
  <si>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</si>
  <si>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</si>
  <si>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</si>
  <si>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</si>
  <si>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</si>
  <si>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</si>
  <si>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</si>
  <si>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</si>
  <si>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</si>
  <si>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</si>
  <si>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</si>
  <si>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</si>
  <si>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</si>
  <si>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</si>
  <si>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</si>
  <si>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</si>
  <si>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</si>
  <si>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</si>
  <si>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</si>
  <si>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</si>
  <si>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</si>
  <si>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</si>
  <si>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</si>
  <si>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</si>
  <si>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</si>
  <si>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</si>
  <si>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</si>
  <si>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</si>
  <si>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</si>
  <si>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</si>
  <si>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</si>
  <si>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</si>
  <si>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</si>
  <si>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</si>
  <si>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</si>
  <si>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</si>
  <si>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</si>
  <si>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</si>
  <si>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</si>
  <si>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</si>
  <si>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</si>
  <si>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</si>
  <si>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</si>
  <si>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</si>
  <si>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</si>
  <si>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</si>
  <si>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</si>
  <si>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</si>
  <si>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</si>
  <si>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</si>
  <si>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</si>
  <si>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</si>
  <si>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</si>
  <si>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</si>
  <si>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</si>
  <si>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</si>
  <si>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</si>
  <si>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</si>
  <si>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</si>
  <si>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</si>
  <si>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</si>
  <si>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</si>
  <si>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</si>
  <si>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</si>
  <si>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</si>
  <si>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</si>
  <si>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</si>
  <si>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</si>
  <si>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</si>
  <si>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</si>
  <si>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</si>
  <si>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</si>
  <si>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</si>
  <si>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</si>
  <si>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</si>
  <si>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</si>
  <si>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</si>
  <si>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</si>
  <si>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</si>
  <si>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</si>
  <si>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</si>
  <si>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</si>
  <si>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</si>
  <si>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</si>
  <si>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</si>
  <si>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</si>
  <si>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</si>
  <si>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</si>
  <si>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</si>
  <si>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</si>
  <si>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</si>
  <si>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</si>
  <si>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</si>
  <si>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</si>
  <si>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</si>
  <si>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</si>
  <si>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</si>
  <si>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</si>
  <si>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</si>
  <si>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</si>
  <si>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</si>
  <si>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</si>
  <si>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</si>
  <si>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</si>
  <si>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</si>
  <si>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</si>
  <si>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</si>
  <si>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</si>
  <si>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</si>
  <si>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</si>
  <si>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</si>
  <si>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</si>
  <si>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</si>
  <si>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</si>
  <si>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</si>
  <si>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</si>
  <si>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</si>
  <si>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</si>
  <si>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</si>
  <si>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</si>
  <si>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</si>
  <si>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</si>
  <si>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</si>
  <si>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</si>
  <si>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</si>
  <si>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</si>
  <si>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</si>
  <si>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</si>
  <si>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</si>
  <si>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</si>
  <si>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</si>
  <si>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</si>
  <si>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</si>
  <si>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</si>
  <si>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</si>
  <si>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</si>
  <si>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</si>
  <si>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</si>
  <si>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</si>
  <si>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</si>
  <si>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</si>
  <si>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</si>
  <si>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</si>
  <si>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</si>
  <si>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</si>
  <si>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</si>
  <si>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</si>
  <si>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</si>
  <si>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</si>
  <si>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</si>
  <si>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</si>
  <si>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</si>
  <si>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</si>
  <si>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</si>
  <si>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</si>
  <si>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</si>
  <si>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</si>
  <si>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</si>
  <si>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</si>
  <si>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</si>
  <si>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</si>
  <si>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</si>
  <si>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</si>
  <si>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</si>
  <si>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</si>
  <si>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</si>
  <si>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</si>
  <si>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</si>
  <si>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</si>
  <si>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</si>
  <si>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</si>
  <si>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</si>
  <si>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</si>
  <si>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</si>
  <si>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</si>
  <si>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</si>
  <si>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</si>
  <si>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</si>
  <si>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</si>
  <si>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</si>
  <si>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</si>
  <si>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</si>
  <si>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</si>
  <si>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</si>
  <si>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</si>
  <si>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</si>
  <si>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</si>
  <si>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</si>
  <si>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</si>
  <si>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</si>
  <si>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</si>
  <si>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</si>
  <si>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</si>
  <si>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</si>
  <si>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</si>
  <si>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</si>
  <si>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</si>
  <si>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</si>
  <si>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</si>
  <si>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</si>
  <si>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</si>
  <si>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</si>
  <si>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</si>
  <si>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</si>
  <si>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</si>
  <si>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</si>
  <si>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</si>
  <si>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</si>
  <si>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</si>
  <si>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</si>
  <si>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</si>
  <si>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</si>
  <si>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</si>
  <si>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</si>
  <si>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</si>
  <si>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</si>
  <si>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</si>
  <si>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</si>
  <si>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</si>
  <si>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</si>
  <si>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</si>
  <si>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</si>
  <si>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</si>
  <si>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</si>
  <si>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</si>
  <si>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</si>
  <si>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</si>
  <si>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</si>
  <si>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</si>
  <si>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</si>
  <si>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</si>
  <si>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</si>
  <si>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</si>
  <si>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</si>
  <si>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</si>
  <si>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</si>
  <si>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</si>
  <si>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</si>
  <si>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</si>
  <si>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</si>
  <si>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</si>
  <si>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</si>
  <si>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</si>
  <si>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</si>
  <si>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</si>
  <si>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</si>
  <si>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</si>
  <si>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</si>
  <si>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</si>
  <si>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</si>
  <si>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</si>
  <si>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</si>
  <si>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</si>
  <si>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</si>
  <si>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</si>
  <si>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</si>
  <si>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</si>
  <si>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</si>
  <si>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</si>
  <si>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</si>
  <si>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</si>
  <si>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</si>
  <si>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</si>
  <si>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</si>
  <si>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</si>
  <si>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</si>
  <si>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</si>
  <si>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</si>
  <si>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</si>
  <si>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</si>
  <si>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</si>
  <si>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</si>
  <si>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</si>
  <si>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</si>
  <si>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</si>
  <si>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</si>
  <si>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</si>
  <si>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</si>
  <si>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</si>
  <si>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</si>
  <si>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</si>
  <si>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</si>
  <si>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</si>
  <si>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</si>
  <si>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</si>
  <si>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</si>
  <si>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</si>
  <si>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</si>
  <si>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</si>
  <si>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</si>
  <si>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</si>
  <si>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</si>
  <si>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</si>
  <si>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</si>
  <si>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</si>
  <si>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</si>
  <si>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</si>
  <si>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</si>
  <si>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</si>
  <si>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</si>
  <si>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</si>
  <si>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</si>
  <si>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</si>
  <si>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</si>
  <si>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</si>
  <si>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</si>
  <si>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</si>
  <si>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</si>
  <si>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</si>
  <si>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</si>
  <si>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</si>
  <si>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</si>
  <si>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</si>
  <si>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</si>
  <si>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</si>
  <si>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</si>
  <si>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</si>
  <si>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</si>
  <si>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</si>
  <si>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</si>
  <si>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</si>
  <si>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</si>
  <si>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</si>
  <si>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</si>
  <si>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</si>
  <si>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</si>
  <si>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</si>
  <si>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</si>
  <si>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</si>
  <si>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</si>
  <si>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</si>
  <si>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</si>
  <si>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</si>
  <si>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</si>
  <si>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</si>
  <si>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</si>
  <si>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</si>
  <si>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</si>
  <si>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</si>
  <si>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</si>
  <si>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</si>
  <si>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</si>
  <si>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</si>
  <si>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</si>
  <si>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</si>
  <si>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</si>
  <si>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</si>
  <si>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</si>
  <si>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</si>
  <si>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</si>
  <si>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</si>
  <si>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</si>
  <si>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</si>
  <si>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</si>
  <si>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</si>
  <si>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</si>
  <si>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</si>
  <si>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</si>
  <si>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</si>
  <si>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</si>
  <si>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</si>
  <si>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</si>
  <si>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</si>
  <si>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</si>
  <si>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</si>
  <si>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</si>
  <si>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</si>
  <si>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</si>
  <si>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</si>
  <si>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</si>
  <si>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</si>
  <si>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</si>
  <si>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</si>
  <si>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</si>
  <si>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</si>
  <si>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</si>
  <si>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</si>
  <si>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</si>
  <si>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</si>
  <si>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</si>
  <si>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</si>
  <si>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</si>
  <si>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</si>
  <si>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</si>
  <si>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</si>
  <si>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</si>
  <si>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</si>
  <si>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</si>
  <si>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</si>
  <si>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</si>
  <si>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</si>
  <si>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</si>
  <si>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</si>
  <si>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</si>
  <si>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</si>
  <si>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</si>
  <si>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</si>
  <si>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</si>
  <si>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</si>
  <si>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</si>
  <si>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</si>
  <si>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</si>
  <si>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</si>
  <si>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</si>
  <si>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</si>
  <si>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</si>
  <si>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</si>
  <si>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</si>
  <si>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</si>
  <si>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</si>
  <si>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</si>
  <si>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</si>
  <si>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</si>
  <si>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</si>
  <si>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</si>
  <si>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</si>
  <si>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</si>
  <si>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</si>
  <si>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</si>
  <si>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</si>
  <si>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</si>
  <si>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</si>
  <si>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</si>
  <si>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</si>
  <si>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</si>
  <si>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</si>
  <si>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</si>
  <si>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</si>
  <si>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</si>
  <si>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</si>
  <si>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</si>
  <si>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</si>
  <si>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</si>
  <si>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</si>
  <si>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</si>
  <si>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</si>
  <si>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</si>
  <si>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</si>
  <si>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</si>
  <si>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</si>
  <si>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</si>
  <si>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</si>
  <si>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</si>
  <si>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</si>
  <si>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</si>
  <si>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</si>
  <si>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</si>
  <si>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</si>
  <si>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</si>
  <si>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</si>
  <si>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</si>
  <si>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</si>
  <si>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</si>
  <si>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</si>
  <si>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</si>
  <si>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</si>
  <si>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</si>
  <si>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</si>
  <si>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</si>
  <si>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</si>
  <si>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</si>
  <si>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</si>
  <si>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</si>
  <si>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</si>
  <si>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</si>
  <si>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</si>
  <si>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</si>
  <si>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</si>
  <si>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</si>
  <si>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</si>
  <si>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</si>
  <si>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</si>
  <si>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</si>
  <si>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</si>
  <si>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</si>
  <si>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</si>
  <si>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</si>
  <si>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</si>
  <si>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</si>
  <si>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</si>
  <si>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</si>
  <si>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</si>
  <si>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</si>
  <si>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</si>
  <si>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</si>
  <si>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</si>
  <si>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</si>
  <si>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</si>
  <si>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</si>
  <si>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</si>
  <si>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</si>
  <si>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</si>
  <si>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</si>
  <si>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</si>
  <si>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</si>
  <si>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</si>
  <si>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</si>
  <si>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</si>
  <si>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</si>
  <si>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</si>
  <si>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</si>
  <si>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</si>
  <si>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</si>
  <si>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</si>
  <si>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</si>
  <si>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</si>
  <si>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</si>
  <si>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</si>
  <si>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</si>
  <si>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</si>
  <si>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</si>
  <si>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</si>
  <si>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</si>
  <si>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</si>
  <si>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</si>
  <si>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</si>
  <si>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</si>
  <si>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</si>
  <si>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</si>
  <si>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</si>
  <si>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</si>
  <si>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</si>
  <si>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</si>
  <si>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</si>
  <si>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</si>
  <si>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</si>
  <si>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</si>
  <si>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</si>
  <si>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</si>
  <si>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</si>
  <si>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</si>
  <si>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</si>
  <si>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</si>
  <si>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</si>
  <si>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</si>
  <si>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Correspondiente del 1 de Enero al 30 de Junio de 2023</t>
  </si>
  <si>
    <t>INSTITUTO MUNICIPAL DE PLANEACIÓN DE GUANAJUATO, GTO.</t>
  </si>
  <si>
    <t>3.6</t>
  </si>
  <si>
    <t>3.7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</si>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</sst>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7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8" fillId="0" borderId="0" xfId="10" applyFont="1" applyAlignment="1">
      <alignment horizontal="left" vertical="top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2911415</xdr:colOff>
      <xdr:row>157</xdr:row>
      <xdr:rowOff>26956</xdr:rowOff>
    </xdr:from>
    <xdr:to>
      <xdr:col>4</xdr:col>
      <xdr:colOff>1807054</xdr:colOff>
      <xdr:row>160</xdr:row>
      <xdr:rowOff>140106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F35C5D-E9F0-4B6A-8D1A-374592F8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368" y="22895942"/>
          <a:ext cx="5572125" cy="544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222</xdr:row>
      <xdr:rowOff>9525</xdr:rowOff>
    </xdr:from>
    <xdr:to>
      <xdr:col>2</xdr:col>
      <xdr:colOff>590550</xdr:colOff>
      <xdr:row>225</xdr:row>
      <xdr:rowOff>125371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5A0874-5E2C-4D96-90AD-3762AD0C2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13775"/>
          <a:ext cx="5572125" cy="544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33</xdr:row>
      <xdr:rowOff>19050</xdr:rowOff>
    </xdr:from>
    <xdr:to>
      <xdr:col>3</xdr:col>
      <xdr:colOff>1009650</xdr:colOff>
      <xdr:row>36</xdr:row>
      <xdr:rowOff>134896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98F2C1-1110-4D84-A825-893F8357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019675"/>
          <a:ext cx="5572125" cy="544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127</xdr:row>
      <xdr:rowOff>19050</xdr:rowOff>
    </xdr:from>
    <xdr:to>
      <xdr:col>3</xdr:col>
      <xdr:colOff>390525</xdr:colOff>
      <xdr:row>130</xdr:row>
      <xdr:rowOff>134896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CE758A-59E5-40B7-9287-8F5C8F64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8449925"/>
          <a:ext cx="5572125" cy="544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24</xdr:row>
      <xdr:rowOff>76200</xdr:rowOff>
    </xdr:from>
    <xdr:to>
      <xdr:col>2</xdr:col>
      <xdr:colOff>1162050</xdr:colOff>
      <xdr:row>28</xdr:row>
      <xdr:rowOff>49171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F5265A-CC59-4767-B2E4-A87E7B285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48100"/>
          <a:ext cx="5572125" cy="544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66675</xdr:rowOff>
    </xdr:from>
    <xdr:to>
      <xdr:col>3</xdr:col>
      <xdr:colOff>0</xdr:colOff>
      <xdr:row>46</xdr:row>
      <xdr:rowOff>39646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8613FD-324C-4B8B-9AF1-43BD139A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3175"/>
          <a:ext cx="5572125" cy="544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1562099</xdr:colOff>
      <xdr:row>51</xdr:row>
      <xdr:rowOff>114299</xdr:rowOff>
    </xdr:from>
    <xdr:to>
      <xdr:col>5</xdr:col>
      <xdr:colOff>9524</xdr:colOff>
      <xdr:row>56</xdr:row>
      <xdr:rowOff>99569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8D744-C018-F524-45C0-80281291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49" y="7686674"/>
          <a:ext cx="7343775" cy="699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17" sqref="F1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660</v>
      </c>
      <c r="B1" s="152"/>
      <c r="C1" s="17"/>
      <c r="D1" s="14" t="s">
        <v>599</v>
      </c>
      <c r="E1" s="15">
        <v>2023</v>
      </c>
    </row>
    <row r="2" spans="1:5" ht="18.95" customHeight="1" x14ac:dyDescent="0.2">
      <c r="A2" s="153" t="s">
        <v>598</v>
      </c>
      <c r="B2" s="153"/>
      <c r="C2" s="36"/>
      <c r="D2" s="14" t="s">
        <v>600</v>
      </c>
      <c r="E2" s="17" t="s">
        <v>605</v>
      </c>
    </row>
    <row r="3" spans="1:5" ht="18.95" customHeight="1" x14ac:dyDescent="0.2">
      <c r="A3" s="152" t="s">
        <v>659</v>
      </c>
      <c r="B3" s="152"/>
      <c r="C3" s="17"/>
      <c r="D3" s="14" t="s">
        <v>601</v>
      </c>
      <c r="E3" s="15">
        <v>2</v>
      </c>
    </row>
    <row r="4" spans="1:5" ht="18.95" customHeight="1" x14ac:dyDescent="0.2">
      <c r="A4" s="152" t="s">
        <v>620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580</v>
      </c>
    </row>
    <row r="14" spans="1:5" x14ac:dyDescent="0.2">
      <c r="A14" s="43" t="s">
        <v>7</v>
      </c>
      <c r="B14" s="44" t="s">
        <v>581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582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566</v>
      </c>
      <c r="B24" s="89" t="s">
        <v>303</v>
      </c>
    </row>
    <row r="25" spans="1:2" x14ac:dyDescent="0.2">
      <c r="A25" s="88" t="s">
        <v>567</v>
      </c>
      <c r="B25" s="89" t="s">
        <v>568</v>
      </c>
    </row>
    <row r="26" spans="1:2" x14ac:dyDescent="0.2">
      <c r="A26" s="88" t="s">
        <v>569</v>
      </c>
      <c r="B26" s="89" t="s">
        <v>340</v>
      </c>
    </row>
    <row r="27" spans="1:2" x14ac:dyDescent="0.2">
      <c r="A27" s="88" t="s">
        <v>570</v>
      </c>
      <c r="B27" s="89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621</v>
      </c>
    </row>
    <row r="41" spans="1:2" ht="12" thickBot="1" x14ac:dyDescent="0.25">
      <c r="A41" s="11"/>
      <c r="B41" s="12"/>
    </row>
    <row r="44" spans="1:2" x14ac:dyDescent="0.2">
      <c r="B44" s="4" t="s">
        <v>622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660</v>
      </c>
      <c r="B1" s="155"/>
      <c r="C1" s="155"/>
      <c r="D1" s="155"/>
      <c r="E1" s="155"/>
      <c r="F1" s="155"/>
      <c r="G1" s="14" t="s">
        <v>602</v>
      </c>
      <c r="H1" s="25">
        <v>2023</v>
      </c>
    </row>
    <row r="2" spans="1:8" s="16" customFormat="1" ht="18.95" customHeight="1" x14ac:dyDescent="0.25">
      <c r="A2" s="154" t="s">
        <v>606</v>
      </c>
      <c r="B2" s="155"/>
      <c r="C2" s="155"/>
      <c r="D2" s="155"/>
      <c r="E2" s="155"/>
      <c r="F2" s="155"/>
      <c r="G2" s="14" t="s">
        <v>603</v>
      </c>
      <c r="H2" s="25" t="s">
        <v>605</v>
      </c>
    </row>
    <row r="3" spans="1:8" s="16" customFormat="1" ht="18.95" customHeight="1" x14ac:dyDescent="0.25">
      <c r="A3" s="154" t="s">
        <v>659</v>
      </c>
      <c r="B3" s="155"/>
      <c r="C3" s="155"/>
      <c r="D3" s="155"/>
      <c r="E3" s="155"/>
      <c r="F3" s="155"/>
      <c r="G3" s="14" t="s">
        <v>604</v>
      </c>
      <c r="H3" s="25">
        <v>2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990533.33</v>
      </c>
      <c r="D15" s="24">
        <v>990533.33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51805.25</v>
      </c>
      <c r="D20" s="24">
        <v>51805.25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5000</v>
      </c>
      <c r="D21" s="24">
        <v>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229121.76</v>
      </c>
      <c r="D23" s="24">
        <v>229121.76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2600</v>
      </c>
      <c r="D24" s="24">
        <v>2600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1337242.07</v>
      </c>
      <c r="D62" s="24">
        <f t="shared" ref="D62:E62" si="0">SUM(D63:D70)</f>
        <v>0</v>
      </c>
      <c r="E62" s="24">
        <f t="shared" si="0"/>
        <v>814856.56</v>
      </c>
    </row>
    <row r="63" spans="1:9" x14ac:dyDescent="0.2">
      <c r="A63" s="22">
        <v>1241</v>
      </c>
      <c r="B63" s="20" t="s">
        <v>236</v>
      </c>
      <c r="C63" s="24">
        <v>836204.23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41266.639999999999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223000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814856.56</v>
      </c>
    </row>
    <row r="68" spans="1:9" x14ac:dyDescent="0.2">
      <c r="A68" s="22">
        <v>1246</v>
      </c>
      <c r="B68" s="20" t="s">
        <v>241</v>
      </c>
      <c r="C68" s="24">
        <v>236771.20000000001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26050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26050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615198.23</v>
      </c>
      <c r="D110" s="24">
        <f>SUM(D111:D119)</f>
        <v>615198.23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219253.34</v>
      </c>
      <c r="D111" s="24">
        <f>C111</f>
        <v>219253.34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-0.26</v>
      </c>
      <c r="D112" s="24">
        <f t="shared" ref="D112:D119" si="1">C112</f>
        <v>-0.26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-168889.97</v>
      </c>
      <c r="D117" s="24">
        <f t="shared" si="1"/>
        <v>-168889.97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564835.12</v>
      </c>
      <c r="D119" s="24">
        <f t="shared" si="1"/>
        <v>564835.12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146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584</v>
      </c>
    </row>
    <row r="10" spans="1:2" ht="15" customHeight="1" x14ac:dyDescent="0.2">
      <c r="A10" s="96"/>
      <c r="B10" s="95" t="s">
        <v>585</v>
      </c>
    </row>
    <row r="11" spans="1:2" ht="15" customHeight="1" x14ac:dyDescent="0.2">
      <c r="A11" s="96"/>
      <c r="B11" s="95" t="s">
        <v>124</v>
      </c>
    </row>
    <row r="12" spans="1:2" ht="15" customHeight="1" x14ac:dyDescent="0.2">
      <c r="A12" s="96"/>
      <c r="B12" s="95" t="s">
        <v>123</v>
      </c>
    </row>
    <row r="13" spans="1:2" ht="15" customHeight="1" x14ac:dyDescent="0.2">
      <c r="A13" s="96"/>
      <c r="B13" s="95" t="s">
        <v>125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134</v>
      </c>
    </row>
    <row r="20" spans="1:2" x14ac:dyDescent="0.2">
      <c r="A20" s="96"/>
    </row>
    <row r="21" spans="1:2" ht="15" customHeight="1" x14ac:dyDescent="0.2">
      <c r="A21" s="94" t="s">
        <v>130</v>
      </c>
      <c r="B21" s="1" t="s">
        <v>185</v>
      </c>
    </row>
    <row r="22" spans="1:2" ht="15" customHeight="1" x14ac:dyDescent="0.2">
      <c r="A22" s="96"/>
      <c r="B22" s="100" t="s">
        <v>186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126</v>
      </c>
    </row>
    <row r="26" spans="1:2" ht="15" customHeight="1" x14ac:dyDescent="0.2">
      <c r="A26" s="96"/>
      <c r="B26" s="99" t="s">
        <v>127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133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128</v>
      </c>
    </row>
    <row r="37" spans="1:2" ht="15" customHeight="1" x14ac:dyDescent="0.2">
      <c r="A37" s="96"/>
      <c r="B37" s="95" t="s">
        <v>135</v>
      </c>
    </row>
    <row r="38" spans="1:2" ht="15" customHeight="1" x14ac:dyDescent="0.2">
      <c r="A38" s="96"/>
      <c r="B38" s="102" t="s">
        <v>188</v>
      </c>
    </row>
    <row r="39" spans="1:2" ht="15" customHeight="1" x14ac:dyDescent="0.2">
      <c r="A39" s="96"/>
      <c r="B39" s="95" t="s">
        <v>189</v>
      </c>
    </row>
    <row r="40" spans="1:2" ht="15" customHeight="1" x14ac:dyDescent="0.2">
      <c r="A40" s="96"/>
      <c r="B40" s="95" t="s">
        <v>131</v>
      </c>
    </row>
    <row r="41" spans="1:2" ht="15" customHeight="1" x14ac:dyDescent="0.2">
      <c r="A41" s="96"/>
      <c r="B41" s="95" t="s">
        <v>132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136</v>
      </c>
    </row>
    <row r="44" spans="1:2" ht="15" customHeight="1" x14ac:dyDescent="0.2">
      <c r="A44" s="96"/>
      <c r="B44" s="95" t="s">
        <v>139</v>
      </c>
    </row>
    <row r="45" spans="1:2" ht="15" customHeight="1" x14ac:dyDescent="0.2">
      <c r="A45" s="96"/>
      <c r="B45" s="102" t="s">
        <v>190</v>
      </c>
    </row>
    <row r="46" spans="1:2" ht="15" customHeight="1" x14ac:dyDescent="0.2">
      <c r="A46" s="96"/>
      <c r="B46" s="95" t="s">
        <v>191</v>
      </c>
    </row>
    <row r="47" spans="1:2" ht="15" customHeight="1" x14ac:dyDescent="0.2">
      <c r="A47" s="96"/>
      <c r="B47" s="95" t="s">
        <v>138</v>
      </c>
    </row>
    <row r="48" spans="1:2" ht="15" customHeight="1" x14ac:dyDescent="0.2">
      <c r="A48" s="96"/>
      <c r="B48" s="95" t="s">
        <v>137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167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660</v>
      </c>
      <c r="B1" s="153"/>
      <c r="C1" s="153"/>
      <c r="D1" s="14" t="s">
        <v>602</v>
      </c>
      <c r="E1" s="25">
        <v>2023</v>
      </c>
    </row>
    <row r="2" spans="1:5" s="16" customFormat="1" ht="18.95" customHeight="1" x14ac:dyDescent="0.25">
      <c r="A2" s="153" t="s">
        <v>607</v>
      </c>
      <c r="B2" s="153"/>
      <c r="C2" s="153"/>
      <c r="D2" s="14" t="s">
        <v>603</v>
      </c>
      <c r="E2" s="25" t="s">
        <v>605</v>
      </c>
    </row>
    <row r="3" spans="1:5" s="16" customFormat="1" ht="18.95" customHeight="1" x14ac:dyDescent="0.25">
      <c r="A3" s="153" t="s">
        <v>659</v>
      </c>
      <c r="B3" s="153"/>
      <c r="C3" s="153"/>
      <c r="D3" s="14" t="s">
        <v>604</v>
      </c>
      <c r="E3" s="25">
        <v>2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0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597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4019000.55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4019000.55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4019000.55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3268964.01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3268964.01</v>
      </c>
      <c r="D99" s="53">
        <f>C99/$C$98</f>
        <v>1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2948453.39</v>
      </c>
      <c r="D100" s="53">
        <f t="shared" ref="D100:D163" si="0">C100/$C$98</f>
        <v>0.90195345711377239</v>
      </c>
      <c r="E100" s="49"/>
    </row>
    <row r="101" spans="1:5" x14ac:dyDescent="0.2">
      <c r="A101" s="51">
        <v>5111</v>
      </c>
      <c r="B101" s="49" t="s">
        <v>360</v>
      </c>
      <c r="C101" s="52">
        <v>810713.28</v>
      </c>
      <c r="D101" s="53">
        <f t="shared" si="0"/>
        <v>0.24800312194321164</v>
      </c>
      <c r="E101" s="49"/>
    </row>
    <row r="102" spans="1:5" x14ac:dyDescent="0.2">
      <c r="A102" s="51">
        <v>5112</v>
      </c>
      <c r="B102" s="49" t="s">
        <v>361</v>
      </c>
      <c r="C102" s="52">
        <v>316091.05</v>
      </c>
      <c r="D102" s="53">
        <f t="shared" si="0"/>
        <v>9.6694564098305874E-2</v>
      </c>
      <c r="E102" s="49"/>
    </row>
    <row r="103" spans="1:5" x14ac:dyDescent="0.2">
      <c r="A103" s="51">
        <v>5113</v>
      </c>
      <c r="B103" s="49" t="s">
        <v>362</v>
      </c>
      <c r="C103" s="52">
        <v>6280.74</v>
      </c>
      <c r="D103" s="53">
        <f t="shared" si="0"/>
        <v>1.9213243035979463E-3</v>
      </c>
      <c r="E103" s="49"/>
    </row>
    <row r="104" spans="1:5" x14ac:dyDescent="0.2">
      <c r="A104" s="51">
        <v>5114</v>
      </c>
      <c r="B104" s="49" t="s">
        <v>363</v>
      </c>
      <c r="C104" s="52">
        <v>585423.48</v>
      </c>
      <c r="D104" s="53">
        <f t="shared" si="0"/>
        <v>0.17908532434408783</v>
      </c>
      <c r="E104" s="49"/>
    </row>
    <row r="105" spans="1:5" x14ac:dyDescent="0.2">
      <c r="A105" s="51">
        <v>5115</v>
      </c>
      <c r="B105" s="49" t="s">
        <v>364</v>
      </c>
      <c r="C105" s="52">
        <v>1229944.8400000001</v>
      </c>
      <c r="D105" s="53">
        <f t="shared" si="0"/>
        <v>0.37624912242456904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41555.300000000003</v>
      </c>
      <c r="D107" s="53">
        <f t="shared" si="0"/>
        <v>1.2712070207221402E-2</v>
      </c>
      <c r="E107" s="49"/>
    </row>
    <row r="108" spans="1:5" x14ac:dyDescent="0.2">
      <c r="A108" s="51">
        <v>5121</v>
      </c>
      <c r="B108" s="49" t="s">
        <v>367</v>
      </c>
      <c r="C108" s="52">
        <v>13815.44</v>
      </c>
      <c r="D108" s="53">
        <f t="shared" si="0"/>
        <v>4.2262441427123581E-3</v>
      </c>
      <c r="E108" s="49"/>
    </row>
    <row r="109" spans="1:5" x14ac:dyDescent="0.2">
      <c r="A109" s="51">
        <v>5122</v>
      </c>
      <c r="B109" s="49" t="s">
        <v>368</v>
      </c>
      <c r="C109" s="52">
        <v>16605.52</v>
      </c>
      <c r="D109" s="53">
        <f t="shared" si="0"/>
        <v>5.0797500214754586E-3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0</v>
      </c>
      <c r="D111" s="53">
        <f t="shared" si="0"/>
        <v>0</v>
      </c>
      <c r="E111" s="49"/>
    </row>
    <row r="112" spans="1:5" x14ac:dyDescent="0.2">
      <c r="A112" s="51">
        <v>5125</v>
      </c>
      <c r="B112" s="49" t="s">
        <v>371</v>
      </c>
      <c r="C112" s="52">
        <v>0</v>
      </c>
      <c r="D112" s="53">
        <f t="shared" si="0"/>
        <v>0</v>
      </c>
      <c r="E112" s="49"/>
    </row>
    <row r="113" spans="1:5" x14ac:dyDescent="0.2">
      <c r="A113" s="51">
        <v>5126</v>
      </c>
      <c r="B113" s="49" t="s">
        <v>372</v>
      </c>
      <c r="C113" s="52">
        <v>7600</v>
      </c>
      <c r="D113" s="53">
        <f t="shared" si="0"/>
        <v>2.3248955867213724E-3</v>
      </c>
      <c r="E113" s="49"/>
    </row>
    <row r="114" spans="1:5" x14ac:dyDescent="0.2">
      <c r="A114" s="51">
        <v>5127</v>
      </c>
      <c r="B114" s="49" t="s">
        <v>373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3534.34</v>
      </c>
      <c r="D116" s="53">
        <f t="shared" si="0"/>
        <v>1.0811804563122126E-3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278955.31999999995</v>
      </c>
      <c r="D117" s="53">
        <f t="shared" si="0"/>
        <v>8.5334472679006332E-2</v>
      </c>
      <c r="E117" s="49"/>
    </row>
    <row r="118" spans="1:5" x14ac:dyDescent="0.2">
      <c r="A118" s="51">
        <v>5131</v>
      </c>
      <c r="B118" s="49" t="s">
        <v>377</v>
      </c>
      <c r="C118" s="52">
        <v>90636.56</v>
      </c>
      <c r="D118" s="53">
        <f t="shared" si="0"/>
        <v>2.7726386623632485E-2</v>
      </c>
      <c r="E118" s="49"/>
    </row>
    <row r="119" spans="1:5" x14ac:dyDescent="0.2">
      <c r="A119" s="51">
        <v>5132</v>
      </c>
      <c r="B119" s="49" t="s">
        <v>378</v>
      </c>
      <c r="C119" s="52">
        <v>93492.800000000003</v>
      </c>
      <c r="D119" s="53">
        <f t="shared" si="0"/>
        <v>2.8600131330292624E-2</v>
      </c>
      <c r="E119" s="49"/>
    </row>
    <row r="120" spans="1:5" x14ac:dyDescent="0.2">
      <c r="A120" s="51">
        <v>5133</v>
      </c>
      <c r="B120" s="49" t="s">
        <v>379</v>
      </c>
      <c r="C120" s="52">
        <v>7245</v>
      </c>
      <c r="D120" s="53">
        <f t="shared" si="0"/>
        <v>2.2162984902363608E-3</v>
      </c>
      <c r="E120" s="49"/>
    </row>
    <row r="121" spans="1:5" x14ac:dyDescent="0.2">
      <c r="A121" s="51">
        <v>5134</v>
      </c>
      <c r="B121" s="49" t="s">
        <v>380</v>
      </c>
      <c r="C121" s="52">
        <v>17437.169999999998</v>
      </c>
      <c r="D121" s="53">
        <f t="shared" si="0"/>
        <v>5.3341578391987252E-3</v>
      </c>
      <c r="E121" s="49"/>
    </row>
    <row r="122" spans="1:5" x14ac:dyDescent="0.2">
      <c r="A122" s="51">
        <v>5135</v>
      </c>
      <c r="B122" s="49" t="s">
        <v>381</v>
      </c>
      <c r="C122" s="52">
        <v>15566.29</v>
      </c>
      <c r="D122" s="53">
        <f t="shared" si="0"/>
        <v>4.7618419635032938E-3</v>
      </c>
      <c r="E122" s="49"/>
    </row>
    <row r="123" spans="1:5" x14ac:dyDescent="0.2">
      <c r="A123" s="51">
        <v>5136</v>
      </c>
      <c r="B123" s="49" t="s">
        <v>382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383</v>
      </c>
      <c r="C124" s="52">
        <v>2287.5</v>
      </c>
      <c r="D124" s="53">
        <f t="shared" si="0"/>
        <v>6.9976298087172893E-4</v>
      </c>
      <c r="E124" s="49"/>
    </row>
    <row r="125" spans="1:5" x14ac:dyDescent="0.2">
      <c r="A125" s="51">
        <v>5138</v>
      </c>
      <c r="B125" s="49" t="s">
        <v>384</v>
      </c>
      <c r="C125" s="52">
        <v>0</v>
      </c>
      <c r="D125" s="53">
        <f t="shared" si="0"/>
        <v>0</v>
      </c>
      <c r="E125" s="49"/>
    </row>
    <row r="126" spans="1:5" x14ac:dyDescent="0.2">
      <c r="A126" s="51">
        <v>5139</v>
      </c>
      <c r="B126" s="49" t="s">
        <v>385</v>
      </c>
      <c r="C126" s="52">
        <v>52290</v>
      </c>
      <c r="D126" s="53">
        <f t="shared" si="0"/>
        <v>1.5995893451271129E-2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395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187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566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145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567</v>
      </c>
      <c r="B9" s="97" t="s">
        <v>147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569</v>
      </c>
      <c r="B12" s="97" t="s">
        <v>147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570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K26" sqref="K26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660</v>
      </c>
      <c r="B1" s="156"/>
      <c r="C1" s="156"/>
      <c r="D1" s="27" t="s">
        <v>602</v>
      </c>
      <c r="E1" s="28">
        <v>2023</v>
      </c>
    </row>
    <row r="2" spans="1:5" ht="18.95" customHeight="1" x14ac:dyDescent="0.2">
      <c r="A2" s="156" t="s">
        <v>608</v>
      </c>
      <c r="B2" s="156"/>
      <c r="C2" s="156"/>
      <c r="D2" s="27" t="s">
        <v>603</v>
      </c>
      <c r="E2" s="28" t="s">
        <v>605</v>
      </c>
    </row>
    <row r="3" spans="1:5" ht="18.95" customHeight="1" x14ac:dyDescent="0.2">
      <c r="A3" s="156" t="s">
        <v>659</v>
      </c>
      <c r="B3" s="156"/>
      <c r="C3" s="156"/>
      <c r="D3" s="27" t="s">
        <v>604</v>
      </c>
      <c r="E3" s="28">
        <v>2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750036.54</v>
      </c>
    </row>
    <row r="15" spans="1:5" x14ac:dyDescent="0.2">
      <c r="A15" s="33">
        <v>3220</v>
      </c>
      <c r="B15" s="29" t="s">
        <v>468</v>
      </c>
      <c r="C15" s="34">
        <v>2182916.56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A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172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workbookViewId="0">
      <selection activeCell="J23" sqref="J23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660</v>
      </c>
      <c r="B1" s="156"/>
      <c r="C1" s="156"/>
      <c r="D1" s="27" t="s">
        <v>602</v>
      </c>
      <c r="E1" s="28">
        <v>2023</v>
      </c>
    </row>
    <row r="2" spans="1:5" s="35" customFormat="1" ht="18.95" customHeight="1" x14ac:dyDescent="0.25">
      <c r="A2" s="156" t="s">
        <v>609</v>
      </c>
      <c r="B2" s="156"/>
      <c r="C2" s="156"/>
      <c r="D2" s="27" t="s">
        <v>603</v>
      </c>
      <c r="E2" s="28" t="s">
        <v>605</v>
      </c>
    </row>
    <row r="3" spans="1:5" s="35" customFormat="1" ht="18.95" customHeight="1" x14ac:dyDescent="0.25">
      <c r="A3" s="156" t="s">
        <v>659</v>
      </c>
      <c r="B3" s="156"/>
      <c r="C3" s="156"/>
      <c r="D3" s="27" t="s">
        <v>604</v>
      </c>
      <c r="E3" s="28">
        <v>2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1744100.48</v>
      </c>
      <c r="D9" s="34">
        <v>0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1389630.01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624</v>
      </c>
      <c r="C15" s="123">
        <f>SUM(C8:C14)</f>
        <v>1744100.48</v>
      </c>
      <c r="D15" s="123">
        <f>SUM(D8:D14)</f>
        <v>1389630.01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646</v>
      </c>
      <c r="C19" s="131" t="s">
        <v>645</v>
      </c>
      <c r="D19" s="131" t="s">
        <v>178</v>
      </c>
    </row>
    <row r="20" spans="1:4" x14ac:dyDescent="0.2">
      <c r="A20" s="41">
        <v>1230</v>
      </c>
      <c r="B20" s="42" t="s">
        <v>227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3">
        <f>SUM(C29:C36)</f>
        <v>43529</v>
      </c>
      <c r="D28" s="123">
        <f>SUM(D29:D36)</f>
        <v>43529</v>
      </c>
    </row>
    <row r="29" spans="1:4" x14ac:dyDescent="0.2">
      <c r="A29" s="33">
        <v>1241</v>
      </c>
      <c r="B29" s="29" t="s">
        <v>236</v>
      </c>
      <c r="C29" s="34">
        <v>43529</v>
      </c>
      <c r="D29" s="34">
        <v>43529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4" t="s">
        <v>625</v>
      </c>
      <c r="C43" s="123">
        <f>C20+C28+C37</f>
        <v>43529</v>
      </c>
      <c r="D43" s="123">
        <f>D20+D28+D37</f>
        <v>43529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626</v>
      </c>
      <c r="C47" s="123">
        <v>750036.54</v>
      </c>
      <c r="D47" s="123">
        <v>0</v>
      </c>
    </row>
    <row r="48" spans="1:5" x14ac:dyDescent="0.2">
      <c r="A48" s="33"/>
      <c r="B48" s="124" t="s">
        <v>614</v>
      </c>
      <c r="C48" s="123">
        <f>C51+C63+C91+C94+C49</f>
        <v>524474.08000000007</v>
      </c>
      <c r="D48" s="123">
        <f>D51+D63+D91+D94+D49</f>
        <v>171641.04</v>
      </c>
    </row>
    <row r="49" spans="1:4" x14ac:dyDescent="0.2">
      <c r="A49" s="140">
        <v>5100</v>
      </c>
      <c r="B49" s="141" t="s">
        <v>358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647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423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615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425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616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617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618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618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619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3">
        <f>C64+C73+C76+C82</f>
        <v>0</v>
      </c>
      <c r="D63" s="123">
        <f>D64+D73+D76+D82</f>
        <v>171641.04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171641.04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169036.04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2605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627</v>
      </c>
      <c r="C94" s="123">
        <f>SUM(C95:C99)</f>
        <v>524474.08000000007</v>
      </c>
      <c r="D94" s="123">
        <f>SUM(D95:D99)</f>
        <v>0</v>
      </c>
    </row>
    <row r="95" spans="1:4" x14ac:dyDescent="0.2">
      <c r="A95" s="33">
        <v>2111</v>
      </c>
      <c r="B95" s="29" t="s">
        <v>628</v>
      </c>
      <c r="C95" s="34">
        <v>522974.08</v>
      </c>
      <c r="D95" s="34">
        <v>0</v>
      </c>
    </row>
    <row r="96" spans="1:4" x14ac:dyDescent="0.2">
      <c r="A96" s="33">
        <v>2112</v>
      </c>
      <c r="B96" s="29" t="s">
        <v>629</v>
      </c>
      <c r="C96" s="34">
        <v>1500</v>
      </c>
      <c r="D96" s="34">
        <v>0</v>
      </c>
    </row>
    <row r="97" spans="1:4" x14ac:dyDescent="0.2">
      <c r="A97" s="33">
        <v>2112</v>
      </c>
      <c r="B97" s="29" t="s">
        <v>630</v>
      </c>
      <c r="C97" s="34">
        <v>0</v>
      </c>
      <c r="D97" s="34">
        <v>0</v>
      </c>
    </row>
    <row r="98" spans="1:4" x14ac:dyDescent="0.2">
      <c r="A98" s="33">
        <v>2115</v>
      </c>
      <c r="B98" s="29" t="s">
        <v>631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632</v>
      </c>
      <c r="C99" s="34">
        <v>0</v>
      </c>
      <c r="D99" s="34">
        <v>0</v>
      </c>
    </row>
    <row r="100" spans="1:4" x14ac:dyDescent="0.2">
      <c r="A100" s="33"/>
      <c r="B100" s="124" t="s">
        <v>633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648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649</v>
      </c>
      <c r="C102" s="149">
        <v>0</v>
      </c>
      <c r="D102" s="149">
        <v>0</v>
      </c>
    </row>
    <row r="103" spans="1:4" x14ac:dyDescent="0.2">
      <c r="A103" s="143"/>
      <c r="B103" s="148" t="s">
        <v>650</v>
      </c>
      <c r="C103" s="149">
        <v>0</v>
      </c>
      <c r="D103" s="149">
        <v>0</v>
      </c>
    </row>
    <row r="104" spans="1:4" x14ac:dyDescent="0.2">
      <c r="A104" s="143"/>
      <c r="B104" s="148" t="s">
        <v>651</v>
      </c>
      <c r="C104" s="149">
        <v>0</v>
      </c>
      <c r="D104" s="149">
        <v>0</v>
      </c>
    </row>
    <row r="105" spans="1:4" x14ac:dyDescent="0.2">
      <c r="A105" s="143"/>
      <c r="B105" s="148" t="s">
        <v>652</v>
      </c>
      <c r="C105" s="149">
        <v>0</v>
      </c>
      <c r="D105" s="149">
        <v>0</v>
      </c>
    </row>
    <row r="106" spans="1:4" x14ac:dyDescent="0.2">
      <c r="A106" s="143"/>
      <c r="B106" s="150" t="s">
        <v>653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251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654</v>
      </c>
      <c r="C108" s="149">
        <v>0</v>
      </c>
      <c r="D108" s="149">
        <v>0</v>
      </c>
    </row>
    <row r="109" spans="1:4" x14ac:dyDescent="0.2">
      <c r="A109" s="143"/>
      <c r="B109" s="150" t="s">
        <v>655</v>
      </c>
      <c r="C109" s="142">
        <f>+C110+C112</f>
        <v>669833.4</v>
      </c>
      <c r="D109" s="142">
        <f>+D110+D112</f>
        <v>0</v>
      </c>
    </row>
    <row r="110" spans="1:4" x14ac:dyDescent="0.2">
      <c r="A110" s="140">
        <v>4300</v>
      </c>
      <c r="B110" s="146" t="s">
        <v>656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351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634</v>
      </c>
      <c r="C112" s="123">
        <f>SUM(C113:C121)</f>
        <v>669833.4</v>
      </c>
      <c r="D112" s="123">
        <f>SUM(D113:D121)</f>
        <v>0</v>
      </c>
    </row>
    <row r="113" spans="1:4" x14ac:dyDescent="0.2">
      <c r="A113" s="33">
        <v>1124</v>
      </c>
      <c r="B113" s="128" t="s">
        <v>635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636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637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638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639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640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641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642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643</v>
      </c>
      <c r="C121" s="34">
        <v>669833.4</v>
      </c>
      <c r="D121" s="34">
        <v>0</v>
      </c>
    </row>
    <row r="122" spans="1:4" x14ac:dyDescent="0.2">
      <c r="A122" s="33"/>
      <c r="B122" s="130" t="s">
        <v>644</v>
      </c>
      <c r="C122" s="123">
        <f>C47+C48+C100-C106-C109</f>
        <v>604677.22000000009</v>
      </c>
      <c r="D122" s="123">
        <f>D47+D48+D100-D106-D109</f>
        <v>171641.04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148</v>
      </c>
    </row>
    <row r="7" spans="1:2" ht="14.1" customHeight="1" x14ac:dyDescent="0.2">
      <c r="B7" s="95" t="s">
        <v>149</v>
      </c>
    </row>
    <row r="8" spans="1:2" ht="14.1" customHeight="1" x14ac:dyDescent="0.2"/>
    <row r="9" spans="1:2" x14ac:dyDescent="0.2">
      <c r="A9" s="105" t="s">
        <v>29</v>
      </c>
      <c r="B9" s="97" t="s">
        <v>586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192</v>
      </c>
    </row>
    <row r="12" spans="1:2" ht="15" customHeight="1" x14ac:dyDescent="0.2"/>
    <row r="13" spans="1:2" x14ac:dyDescent="0.2">
      <c r="A13" s="105" t="s">
        <v>76</v>
      </c>
      <c r="B13" s="95" t="s">
        <v>587</v>
      </c>
    </row>
    <row r="14" spans="1:2" ht="15" customHeight="1" x14ac:dyDescent="0.2">
      <c r="B14" s="95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660</v>
      </c>
      <c r="B1" s="158"/>
      <c r="C1" s="159"/>
    </row>
    <row r="2" spans="1:3" s="37" customFormat="1" ht="18" customHeight="1" x14ac:dyDescent="0.25">
      <c r="A2" s="160" t="s">
        <v>610</v>
      </c>
      <c r="B2" s="161"/>
      <c r="C2" s="162"/>
    </row>
    <row r="3" spans="1:3" s="37" customFormat="1" ht="18" customHeight="1" x14ac:dyDescent="0.25">
      <c r="A3" s="160" t="s">
        <v>659</v>
      </c>
      <c r="B3" s="161"/>
      <c r="C3" s="162"/>
    </row>
    <row r="4" spans="1:3" s="39" customFormat="1" ht="18" customHeight="1" x14ac:dyDescent="0.2">
      <c r="A4" s="163" t="s">
        <v>611</v>
      </c>
      <c r="B4" s="164"/>
      <c r="C4" s="165"/>
    </row>
    <row r="5" spans="1:3" x14ac:dyDescent="0.2">
      <c r="A5" s="54" t="s">
        <v>520</v>
      </c>
      <c r="B5" s="54"/>
      <c r="C5" s="132">
        <v>4019000.55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3">
        <f>SUM(C8:C13)</f>
        <v>0</v>
      </c>
    </row>
    <row r="8" spans="1:3" x14ac:dyDescent="0.2">
      <c r="A8" s="71" t="s">
        <v>522</v>
      </c>
      <c r="B8" s="70" t="s">
        <v>341</v>
      </c>
      <c r="C8" s="134">
        <v>0</v>
      </c>
    </row>
    <row r="9" spans="1:3" x14ac:dyDescent="0.2">
      <c r="A9" s="58" t="s">
        <v>523</v>
      </c>
      <c r="B9" s="59" t="s">
        <v>532</v>
      </c>
      <c r="C9" s="134">
        <v>0</v>
      </c>
    </row>
    <row r="10" spans="1:3" x14ac:dyDescent="0.2">
      <c r="A10" s="58" t="s">
        <v>524</v>
      </c>
      <c r="B10" s="59" t="s">
        <v>349</v>
      </c>
      <c r="C10" s="134">
        <v>0</v>
      </c>
    </row>
    <row r="11" spans="1:3" x14ac:dyDescent="0.2">
      <c r="A11" s="58" t="s">
        <v>525</v>
      </c>
      <c r="B11" s="59" t="s">
        <v>350</v>
      </c>
      <c r="C11" s="134">
        <v>0</v>
      </c>
    </row>
    <row r="12" spans="1:3" x14ac:dyDescent="0.2">
      <c r="A12" s="58" t="s">
        <v>526</v>
      </c>
      <c r="B12" s="59" t="s">
        <v>351</v>
      </c>
      <c r="C12" s="134">
        <v>0</v>
      </c>
    </row>
    <row r="13" spans="1:3" x14ac:dyDescent="0.2">
      <c r="A13" s="60" t="s">
        <v>527</v>
      </c>
      <c r="B13" s="61" t="s">
        <v>528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531</v>
      </c>
      <c r="C16" s="134">
        <v>0</v>
      </c>
    </row>
    <row r="17" spans="1:3" x14ac:dyDescent="0.2">
      <c r="A17" s="66">
        <v>3.2</v>
      </c>
      <c r="B17" s="59" t="s">
        <v>529</v>
      </c>
      <c r="C17" s="134">
        <v>0</v>
      </c>
    </row>
    <row r="18" spans="1:3" x14ac:dyDescent="0.2">
      <c r="A18" s="66">
        <v>3.3</v>
      </c>
      <c r="B18" s="61" t="s">
        <v>530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657</v>
      </c>
      <c r="B20" s="69"/>
      <c r="C20" s="132">
        <f>C5+C7-C15</f>
        <v>4019000.55</v>
      </c>
    </row>
    <row r="22" spans="1:3" x14ac:dyDescent="0.2">
      <c r="A22" s="166" t="s">
        <v>622</v>
      </c>
      <c r="B22" s="166"/>
      <c r="C22" s="166"/>
    </row>
    <row r="23" spans="1:3" x14ac:dyDescent="0.2">
      <c r="A23" s="166"/>
      <c r="B23" s="166"/>
      <c r="C23" s="166"/>
    </row>
  </sheetData>
  <mergeCells count="5">
    <mergeCell ref="A1:C1"/>
    <mergeCell ref="A2:C2"/>
    <mergeCell ref="A3:C3"/>
    <mergeCell ref="A4:C4"/>
    <mergeCell ref="A22:C23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showGridLines="0" workbookViewId="0">
      <selection activeCell="A35" sqref="A35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7" t="s">
        <v>660</v>
      </c>
      <c r="B1" s="168"/>
      <c r="C1" s="169"/>
    </row>
    <row r="2" spans="1:3" s="40" customFormat="1" ht="18.95" customHeight="1" x14ac:dyDescent="0.25">
      <c r="A2" s="170" t="s">
        <v>612</v>
      </c>
      <c r="B2" s="171"/>
      <c r="C2" s="172"/>
    </row>
    <row r="3" spans="1:3" s="40" customFormat="1" ht="18.95" customHeight="1" x14ac:dyDescent="0.25">
      <c r="A3" s="170" t="s">
        <v>659</v>
      </c>
      <c r="B3" s="171"/>
      <c r="C3" s="172"/>
    </row>
    <row r="4" spans="1:3" x14ac:dyDescent="0.2">
      <c r="A4" s="163" t="s">
        <v>611</v>
      </c>
      <c r="B4" s="164"/>
      <c r="C4" s="165"/>
    </row>
    <row r="5" spans="1:3" x14ac:dyDescent="0.2">
      <c r="A5" s="79" t="s">
        <v>533</v>
      </c>
      <c r="B5" s="54"/>
      <c r="C5" s="136">
        <v>3312493.01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3">
        <f>SUM(C8:C28)</f>
        <v>43529</v>
      </c>
    </row>
    <row r="8" spans="1:3" x14ac:dyDescent="0.2">
      <c r="A8" s="121">
        <v>2.1</v>
      </c>
      <c r="B8" s="80" t="s">
        <v>369</v>
      </c>
      <c r="C8" s="137">
        <v>0</v>
      </c>
    </row>
    <row r="9" spans="1:3" x14ac:dyDescent="0.2">
      <c r="A9" s="121">
        <v>2.2000000000000002</v>
      </c>
      <c r="B9" s="80" t="s">
        <v>366</v>
      </c>
      <c r="C9" s="137">
        <v>0</v>
      </c>
    </row>
    <row r="10" spans="1:3" x14ac:dyDescent="0.2">
      <c r="A10" s="85">
        <v>2.2999999999999998</v>
      </c>
      <c r="B10" s="72" t="s">
        <v>236</v>
      </c>
      <c r="C10" s="137">
        <v>43529</v>
      </c>
    </row>
    <row r="11" spans="1:3" x14ac:dyDescent="0.2">
      <c r="A11" s="85">
        <v>2.4</v>
      </c>
      <c r="B11" s="72" t="s">
        <v>237</v>
      </c>
      <c r="C11" s="137">
        <v>0</v>
      </c>
    </row>
    <row r="12" spans="1:3" x14ac:dyDescent="0.2">
      <c r="A12" s="85">
        <v>2.5</v>
      </c>
      <c r="B12" s="72" t="s">
        <v>238</v>
      </c>
      <c r="C12" s="137">
        <v>0</v>
      </c>
    </row>
    <row r="13" spans="1:3" x14ac:dyDescent="0.2">
      <c r="A13" s="85">
        <v>2.6</v>
      </c>
      <c r="B13" s="72" t="s">
        <v>239</v>
      </c>
      <c r="C13" s="137">
        <v>0</v>
      </c>
    </row>
    <row r="14" spans="1:3" x14ac:dyDescent="0.2">
      <c r="A14" s="85">
        <v>2.7</v>
      </c>
      <c r="B14" s="72" t="s">
        <v>240</v>
      </c>
      <c r="C14" s="137">
        <v>0</v>
      </c>
    </row>
    <row r="15" spans="1:3" x14ac:dyDescent="0.2">
      <c r="A15" s="85">
        <v>2.8</v>
      </c>
      <c r="B15" s="72" t="s">
        <v>241</v>
      </c>
      <c r="C15" s="137">
        <v>0</v>
      </c>
    </row>
    <row r="16" spans="1:3" x14ac:dyDescent="0.2">
      <c r="A16" s="85">
        <v>2.9</v>
      </c>
      <c r="B16" s="72" t="s">
        <v>243</v>
      </c>
      <c r="C16" s="137">
        <v>0</v>
      </c>
    </row>
    <row r="17" spans="1:3" x14ac:dyDescent="0.2">
      <c r="A17" s="85" t="s">
        <v>535</v>
      </c>
      <c r="B17" s="72" t="s">
        <v>536</v>
      </c>
      <c r="C17" s="137">
        <v>0</v>
      </c>
    </row>
    <row r="18" spans="1:3" x14ac:dyDescent="0.2">
      <c r="A18" s="85" t="s">
        <v>559</v>
      </c>
      <c r="B18" s="72" t="s">
        <v>245</v>
      </c>
      <c r="C18" s="137">
        <v>0</v>
      </c>
    </row>
    <row r="19" spans="1:3" x14ac:dyDescent="0.2">
      <c r="A19" s="85" t="s">
        <v>560</v>
      </c>
      <c r="B19" s="72" t="s">
        <v>537</v>
      </c>
      <c r="C19" s="137">
        <v>0</v>
      </c>
    </row>
    <row r="20" spans="1:3" x14ac:dyDescent="0.2">
      <c r="A20" s="85" t="s">
        <v>561</v>
      </c>
      <c r="B20" s="72" t="s">
        <v>538</v>
      </c>
      <c r="C20" s="137">
        <v>0</v>
      </c>
    </row>
    <row r="21" spans="1:3" x14ac:dyDescent="0.2">
      <c r="A21" s="85" t="s">
        <v>562</v>
      </c>
      <c r="B21" s="72" t="s">
        <v>539</v>
      </c>
      <c r="C21" s="137">
        <v>0</v>
      </c>
    </row>
    <row r="22" spans="1:3" x14ac:dyDescent="0.2">
      <c r="A22" s="85" t="s">
        <v>540</v>
      </c>
      <c r="B22" s="72" t="s">
        <v>541</v>
      </c>
      <c r="C22" s="137">
        <v>0</v>
      </c>
    </row>
    <row r="23" spans="1:3" x14ac:dyDescent="0.2">
      <c r="A23" s="85" t="s">
        <v>542</v>
      </c>
      <c r="B23" s="72" t="s">
        <v>543</v>
      </c>
      <c r="C23" s="137">
        <v>0</v>
      </c>
    </row>
    <row r="24" spans="1:3" x14ac:dyDescent="0.2">
      <c r="A24" s="85" t="s">
        <v>544</v>
      </c>
      <c r="B24" s="72" t="s">
        <v>545</v>
      </c>
      <c r="C24" s="137">
        <v>0</v>
      </c>
    </row>
    <row r="25" spans="1:3" x14ac:dyDescent="0.2">
      <c r="A25" s="85" t="s">
        <v>546</v>
      </c>
      <c r="B25" s="72" t="s">
        <v>547</v>
      </c>
      <c r="C25" s="137">
        <v>0</v>
      </c>
    </row>
    <row r="26" spans="1:3" x14ac:dyDescent="0.2">
      <c r="A26" s="85" t="s">
        <v>548</v>
      </c>
      <c r="B26" s="72" t="s">
        <v>549</v>
      </c>
      <c r="C26" s="137">
        <v>0</v>
      </c>
    </row>
    <row r="27" spans="1:3" x14ac:dyDescent="0.2">
      <c r="A27" s="85" t="s">
        <v>550</v>
      </c>
      <c r="B27" s="72" t="s">
        <v>551</v>
      </c>
      <c r="C27" s="137">
        <v>0</v>
      </c>
    </row>
    <row r="28" spans="1:3" x14ac:dyDescent="0.2">
      <c r="A28" s="85" t="s">
        <v>552</v>
      </c>
      <c r="B28" s="80" t="s">
        <v>553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8">
        <f>SUM(C31:C35)</f>
        <v>0</v>
      </c>
    </row>
    <row r="31" spans="1:3" x14ac:dyDescent="0.2">
      <c r="A31" s="85" t="s">
        <v>555</v>
      </c>
      <c r="B31" s="72" t="s">
        <v>438</v>
      </c>
      <c r="C31" s="137">
        <v>0</v>
      </c>
    </row>
    <row r="32" spans="1:3" x14ac:dyDescent="0.2">
      <c r="A32" s="85" t="s">
        <v>556</v>
      </c>
      <c r="B32" s="72" t="s">
        <v>80</v>
      </c>
      <c r="C32" s="137">
        <v>0</v>
      </c>
    </row>
    <row r="33" spans="1:3" x14ac:dyDescent="0.2">
      <c r="A33" s="85" t="s">
        <v>557</v>
      </c>
      <c r="B33" s="72" t="s">
        <v>448</v>
      </c>
      <c r="C33" s="137">
        <v>0</v>
      </c>
    </row>
    <row r="34" spans="1:3" x14ac:dyDescent="0.2">
      <c r="A34" s="85" t="s">
        <v>661</v>
      </c>
      <c r="B34" s="72" t="s">
        <v>454</v>
      </c>
      <c r="C34" s="137">
        <v>0</v>
      </c>
    </row>
    <row r="35" spans="1:3" x14ac:dyDescent="0.2">
      <c r="A35" s="85" t="s">
        <v>662</v>
      </c>
      <c r="B35" s="80" t="s">
        <v>558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658</v>
      </c>
      <c r="B37" s="54"/>
      <c r="C37" s="132">
        <f>C5-C7+C30</f>
        <v>3268964.01</v>
      </c>
    </row>
    <row r="39" spans="1:3" x14ac:dyDescent="0.2">
      <c r="A39" s="166" t="s">
        <v>622</v>
      </c>
      <c r="B39" s="166"/>
      <c r="C39" s="166"/>
    </row>
    <row r="40" spans="1:3" x14ac:dyDescent="0.2">
      <c r="A40" s="166"/>
      <c r="B40" s="166"/>
      <c r="C40" s="166"/>
    </row>
  </sheetData>
  <mergeCells count="5">
    <mergeCell ref="A1:C1"/>
    <mergeCell ref="A2:C2"/>
    <mergeCell ref="A3:C3"/>
    <mergeCell ref="A4:C4"/>
    <mergeCell ref="A39:C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workbookViewId="0">
      <selection activeCell="C39" sqref="C39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660</v>
      </c>
      <c r="B1" s="173"/>
      <c r="C1" s="173"/>
      <c r="D1" s="173"/>
      <c r="E1" s="173"/>
      <c r="F1" s="173"/>
      <c r="G1" s="27" t="s">
        <v>602</v>
      </c>
      <c r="H1" s="28">
        <v>2023</v>
      </c>
    </row>
    <row r="2" spans="1:10" ht="18.95" customHeight="1" x14ac:dyDescent="0.2">
      <c r="A2" s="156" t="s">
        <v>613</v>
      </c>
      <c r="B2" s="173"/>
      <c r="C2" s="173"/>
      <c r="D2" s="173"/>
      <c r="E2" s="173"/>
      <c r="F2" s="173"/>
      <c r="G2" s="27" t="s">
        <v>603</v>
      </c>
      <c r="H2" s="28" t="s">
        <v>605</v>
      </c>
    </row>
    <row r="3" spans="1:10" ht="18.95" customHeight="1" x14ac:dyDescent="0.2">
      <c r="A3" s="174" t="s">
        <v>659</v>
      </c>
      <c r="B3" s="175"/>
      <c r="C3" s="175"/>
      <c r="D3" s="175"/>
      <c r="E3" s="175"/>
      <c r="F3" s="175"/>
      <c r="G3" s="27" t="s">
        <v>604</v>
      </c>
      <c r="H3" s="28">
        <v>2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8038000.9500000002</v>
      </c>
      <c r="E36" s="34">
        <v>0</v>
      </c>
      <c r="F36" s="34">
        <f t="shared" si="0"/>
        <v>8038000.9500000002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5358667.3499999996</v>
      </c>
      <c r="E37" s="34">
        <v>-9377667.75</v>
      </c>
      <c r="F37" s="34">
        <f t="shared" si="0"/>
        <v>-4019000.4000000004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-669833.4</v>
      </c>
      <c r="F39" s="34">
        <f t="shared" si="0"/>
        <v>-669833.4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1339666.8</v>
      </c>
      <c r="E40" s="34">
        <v>-4688833.95</v>
      </c>
      <c r="F40" s="34">
        <f t="shared" si="0"/>
        <v>-3349167.1500000004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-8038000.9500000002</v>
      </c>
      <c r="F41" s="34">
        <f t="shared" si="0"/>
        <v>-8038000.9500000002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8038000.9500000002</v>
      </c>
      <c r="E42" s="34">
        <v>-3356022.01</v>
      </c>
      <c r="F42" s="34">
        <f t="shared" si="0"/>
        <v>4681978.9400000004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177116.64</v>
      </c>
      <c r="E44" s="34">
        <v>-133587.64000000001</v>
      </c>
      <c r="F44" s="34">
        <f t="shared" si="0"/>
        <v>43529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2660398.83</v>
      </c>
      <c r="E45" s="34">
        <v>-2660398.83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1164838.9099999999</v>
      </c>
      <c r="E46" s="34">
        <v>-640364.82999999996</v>
      </c>
      <c r="F46" s="34">
        <f t="shared" si="0"/>
        <v>524474.07999999996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2881643.65</v>
      </c>
      <c r="E47" s="34">
        <v>-93624.72</v>
      </c>
      <c r="F47" s="34">
        <f t="shared" si="0"/>
        <v>2788018.9299999997</v>
      </c>
    </row>
    <row r="49" spans="2:2" x14ac:dyDescent="0.2">
      <c r="B4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6" t="s">
        <v>34</v>
      </c>
      <c r="B5" s="176"/>
      <c r="C5" s="176"/>
      <c r="D5" s="176"/>
      <c r="E5" s="176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122</v>
      </c>
      <c r="B9" s="113"/>
      <c r="C9" s="113"/>
      <c r="D9" s="113"/>
    </row>
    <row r="10" spans="1:8" s="112" customFormat="1" ht="26.1" customHeight="1" x14ac:dyDescent="0.2">
      <c r="A10" s="115" t="s">
        <v>589</v>
      </c>
      <c r="B10" s="177" t="s">
        <v>36</v>
      </c>
      <c r="C10" s="177"/>
      <c r="D10" s="177"/>
      <c r="E10" s="177"/>
    </row>
    <row r="11" spans="1:8" s="112" customFormat="1" ht="12.95" customHeight="1" x14ac:dyDescent="0.2">
      <c r="A11" s="116" t="s">
        <v>590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591</v>
      </c>
      <c r="B12" s="177" t="s">
        <v>38</v>
      </c>
      <c r="C12" s="177"/>
      <c r="D12" s="177"/>
      <c r="E12" s="177"/>
    </row>
    <row r="13" spans="1:8" s="112" customFormat="1" ht="26.1" customHeight="1" x14ac:dyDescent="0.2">
      <c r="A13" s="116" t="s">
        <v>592</v>
      </c>
      <c r="B13" s="177" t="s">
        <v>39</v>
      </c>
      <c r="C13" s="177"/>
      <c r="D13" s="177"/>
      <c r="E13" s="177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593</v>
      </c>
      <c r="B15" s="117" t="s">
        <v>40</v>
      </c>
    </row>
    <row r="16" spans="1:8" s="112" customFormat="1" ht="12.95" customHeight="1" x14ac:dyDescent="0.2">
      <c r="A16" s="116" t="s">
        <v>594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595</v>
      </c>
    </row>
    <row r="20" spans="1:4" s="112" customFormat="1" ht="12.95" customHeight="1" x14ac:dyDescent="0.2">
      <c r="A20" s="120" t="s">
        <v>596</v>
      </c>
    </row>
    <row r="21" spans="1:4" s="112" customFormat="1" x14ac:dyDescent="0.2">
      <c r="A21" s="113"/>
    </row>
    <row r="22" spans="1:4" s="112" customFormat="1" x14ac:dyDescent="0.2">
      <c r="A22" s="113" t="s">
        <v>515</v>
      </c>
      <c r="B22" s="113"/>
      <c r="C22" s="113"/>
      <c r="D22" s="113"/>
    </row>
    <row r="23" spans="1:4" s="112" customFormat="1" x14ac:dyDescent="0.2">
      <c r="A23" s="113" t="s">
        <v>516</v>
      </c>
      <c r="B23" s="113"/>
      <c r="C23" s="113"/>
      <c r="D23" s="113"/>
    </row>
    <row r="24" spans="1:4" s="112" customFormat="1" x14ac:dyDescent="0.2">
      <c r="A24" s="113" t="s">
        <v>517</v>
      </c>
      <c r="B24" s="113"/>
      <c r="C24" s="113"/>
      <c r="D24" s="113"/>
    </row>
    <row r="25" spans="1:4" s="112" customFormat="1" x14ac:dyDescent="0.2">
      <c r="A25" s="113" t="s">
        <v>518</v>
      </c>
      <c r="B25" s="113"/>
      <c r="C25" s="113"/>
      <c r="D25" s="113"/>
    </row>
    <row r="26" spans="1:4" s="112" customFormat="1" x14ac:dyDescent="0.2">
      <c r="A26" s="113" t="s">
        <v>519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2019-02-13T21:19:08Z</cp:lastPrinted>
  <dcterms:created xsi:type="dcterms:W3CDTF">2012-12-11T20:36:24Z</dcterms:created>
  <dcterms:modified xsi:type="dcterms:W3CDTF">2023-07-27T17:58:22Z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