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INF FIN 3ER TRIM 2024\"/>
    </mc:Choice>
  </mc:AlternateContent>
  <xr:revisionPtr revIDLastSave="0" documentId="13_ncr:1_{2636212F-9F9F-4AF3-84BA-44160DAA9F5F}" xr6:coauthVersionLast="47" xr6:coauthVersionMax="47" xr10:uidLastSave="{00000000-0000-0000-0000-000000000000}"/>
  <bookViews>
    <workbookView xWindow="-120" yWindow="-120" windowWidth="29040" windowHeight="1584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<sst xmlns="http://schemas.openxmlformats.org/spreadsheetml/2006/main" count="859" uniqueCount="603">
  <si>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</si>
  <si>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</si>
  <si>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</si>
  <si>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</si>
  <si>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</si>
  <si>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</si>
  <si>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</si>
  <si>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</si>
  <si>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</si>
  <si>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</si>
  <si>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</si>
  <si>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</si>
  <si>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</si>
  <si>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</si>
  <si>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</si>
  <si>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</si>
  <si>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</si>
  <si>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</si>
  <si>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</si>
  <si>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</si>
  <si>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</si>
  <si>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</si>
  <si>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</si>
  <si>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</si>
  <si>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</si>
  <si>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</si>
  <si>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</si>
  <si>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</si>
  <si>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</si>
  <si>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</si>
  <si>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</si>
  <si>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</si>
  <si>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</si>
  <si>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</si>
  <si>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</si>
  <si>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</si>
  <si>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</si>
  <si>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</si>
  <si>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</si>
  <si>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</si>
  <si>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</si>
  <si>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</si>
  <si>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</si>
  <si>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</si>
  <si>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</si>
  <si>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</si>
  <si>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</si>
  <si>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</si>
  <si>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</si>
  <si>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</si>
  <si>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</si>
  <si>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</si>
  <si>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</si>
  <si>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</si>
  <si>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</si>
  <si>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</si>
  <si>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</si>
  <si>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</si>
  <si>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</si>
  <si>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</si>
  <si>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</si>
  <si>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</si>
  <si>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</si>
  <si>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</si>
  <si>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</si>
  <si>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</si>
  <si>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</si>
  <si>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</si>
  <si>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</si>
  <si>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</si>
  <si>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</si>
  <si>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</si>
  <si>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</si>
  <si>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</si>
  <si>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</si>
  <si>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</si>
  <si>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</si>
  <si>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</si>
  <si>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</si>
  <si>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</si>
  <si>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</si>
  <si>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</si>
  <si>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</si>
  <si>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</si>
  <si>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</si>
  <si>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</si>
  <si>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</si>
  <si>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</si>
  <si>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</si>
  <si>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</si>
  <si>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</si>
  <si>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</si>
  <si>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</si>
  <si>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</si>
  <si>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</si>
  <si>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</si>
  <si>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</si>
  <si>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</si>
  <si>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</si>
  <si>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</si>
  <si>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</si>
  <si>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</si>
  <si>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</si>
  <si>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</si>
  <si>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</si>
  <si>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</si>
  <si>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</si>
  <si>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</si>
  <si>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</si>
  <si>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</si>
  <si>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</si>
  <si>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</si>
  <si>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</si>
  <si>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</si>
  <si>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</si>
  <si>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</si>
  <si>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</si>
  <si>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</si>
  <si>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</si>
  <si>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</si>
  <si>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</si>
  <si>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</si>
  <si>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</si>
  <si>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</si>
  <si>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</si>
  <si>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</si>
  <si>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</si>
  <si>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</si>
  <si>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</si>
  <si>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</si>
  <si>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</si>
  <si>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</si>
  <si>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</si>
  <si>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</si>
  <si>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</si>
  <si>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</si>
  <si>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</si>
  <si>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</si>
  <si>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</si>
  <si>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</si>
  <si>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</si>
  <si>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</si>
  <si>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</si>
  <si>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</si>
  <si>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</si>
  <si>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</si>
  <si>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</si>
  <si>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</si>
  <si>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</si>
  <si>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</si>
  <si>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</si>
  <si>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</si>
  <si>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</si>
  <si>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</si>
  <si>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</si>
  <si>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</si>
  <si>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</si>
  <si>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</si>
  <si>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</si>
  <si>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</si>
  <si>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</si>
  <si>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</si>
  <si>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</si>
  <si>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</si>
  <si>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</si>
  <si>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</si>
  <si>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</si>
  <si>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</si>
  <si>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</si>
  <si>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</si>
  <si>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</si>
  <si>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</si>
  <si>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</si>
  <si>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</si>
  <si>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</si>
  <si>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</si>
  <si>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</si>
  <si>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</si>
  <si>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</si>
  <si>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</si>
  <si>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</si>
  <si>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</si>
  <si>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</si>
  <si>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</si>
  <si>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</si>
  <si>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</si>
  <si>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</si>
  <si>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</si>
  <si>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</si>
  <si>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</si>
  <si>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</si>
  <si>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</si>
  <si>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</si>
  <si>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</si>
  <si>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</si>
  <si>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</si>
  <si>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</si>
  <si>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</si>
  <si>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</si>
  <si>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</si>
  <si>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</si>
  <si>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</si>
  <si>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</si>
  <si>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</si>
  <si>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</si>
  <si>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</si>
  <si>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</si>
  <si>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</si>
  <si>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</si>
  <si>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</si>
  <si>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</si>
  <si>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</si>
  <si>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</si>
  <si>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</si>
  <si>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</si>
  <si>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</si>
  <si>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</si>
  <si>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</si>
  <si>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</si>
  <si>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</si>
  <si>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</si>
  <si>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</si>
  <si>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</si>
  <si>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</si>
  <si>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</si>
  <si>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</si>
  <si>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</si>
  <si>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</si>
  <si>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</si>
  <si>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</si>
  <si>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</si>
  <si>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</si>
  <si>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</si>
  <si>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</si>
  <si>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</si>
  <si>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</si>
  <si>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</si>
  <si>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</si>
  <si>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</si>
  <si>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</si>
  <si>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</si>
  <si>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</si>
  <si>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</si>
  <si>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</si>
  <si>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</si>
  <si>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</si>
  <si>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</si>
  <si>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</si>
  <si>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</si>
  <si>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</si>
  <si>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</si>
  <si>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</si>
  <si>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</si>
  <si>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</si>
  <si>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</si>
  <si>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</si>
  <si>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</si>
  <si>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</si>
  <si>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</si>
  <si>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</si>
  <si>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</si>
  <si>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</si>
  <si>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</si>
  <si>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</si>
  <si>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</si>
  <si>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</si>
  <si>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</si>
  <si>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</si>
  <si>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</si>
  <si>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</si>
  <si>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</si>
  <si>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</si>
  <si>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</si>
  <si>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</si>
  <si>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</si>
  <si>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</si>
  <si>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</si>
  <si>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</si>
  <si>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</si>
  <si>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</si>
  <si>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</si>
  <si>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</si>
  <si>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</si>
  <si>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</si>
  <si>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</si>
  <si>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</si>
  <si>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</si>
  <si>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</si>
  <si>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</si>
  <si>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</si>
  <si>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</si>
  <si>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</si>
  <si>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</si>
  <si>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</si>
  <si>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</si>
  <si>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</si>
  <si>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</si>
  <si>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</si>
  <si>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</si>
  <si>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</si>
  <si>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</si>
  <si>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</si>
  <si>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</si>
  <si>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</si>
  <si>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</si>
  <si>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</si>
  <si>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</si>
  <si>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</si>
  <si>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</si>
  <si>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</si>
  <si>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</si>
  <si>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</si>
  <si>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</si>
  <si>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</si>
  <si>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</si>
  <si>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</si>
  <si>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</si>
  <si>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</si>
  <si>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</si>
  <si>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</si>
  <si>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</si>
  <si>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</si>
  <si>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</si>
  <si>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</si>
  <si>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</si>
  <si>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</si>
  <si>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</si>
  <si>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</si>
  <si>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</si>
  <si>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</si>
  <si>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</si>
  <si>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</si>
  <si>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</si>
  <si>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</si>
  <si>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</si>
  <si>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</si>
  <si>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</si>
  <si>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</si>
  <si>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</si>
  <si>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</si>
  <si>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</si>
  <si>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</si>
  <si>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</si>
  <si>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</si>
  <si>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</si>
  <si>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</si>
  <si>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</si>
  <si>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</si>
  <si>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</si>
  <si>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</si>
  <si>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</si>
  <si>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</si>
  <si>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</si>
  <si>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</si>
  <si>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</si>
  <si>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</si>
  <si>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</si>
  <si>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</si>
  <si>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</si>
  <si>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</si>
  <si>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</si>
  <si>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</si>
  <si>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</si>
  <si>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</si>
  <si>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</si>
  <si>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</si>
  <si>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</si>
  <si>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</si>
  <si>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</si>
  <si>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</si>
  <si>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</si>
  <si>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</si>
  <si>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</si>
  <si>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</si>
  <si>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</si>
  <si>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</si>
  <si>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</si>
  <si>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</si>
  <si>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</si>
  <si>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</si>
  <si>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</si>
  <si>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</si>
  <si>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</si>
  <si>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</si>
  <si>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</si>
  <si>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</si>
  <si>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</si>
  <si>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</si>
  <si>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</si>
  <si>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</si>
  <si>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</si>
  <si>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</si>
  <si>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</si>
  <si>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</si>
  <si>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</si>
  <si>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</si>
  <si>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</si>
  <si>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</si>
  <si>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</si>
  <si>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</si>
  <si>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</si>
  <si>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</si>
  <si>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</si>
  <si>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</si>
  <si>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</si>
  <si>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</si>
  <si>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</si>
  <si>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</si>
  <si>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</si>
  <si>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</si>
  <si>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</si>
  <si>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</si>
  <si>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</si>
  <si>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</si>
  <si>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</si>
  <si>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</si>
  <si>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</si>
  <si>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</si>
  <si>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</si>
  <si>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</si>
  <si>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</si>
  <si>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</si>
  <si>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</si>
  <si>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</si>
  <si>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</si>
  <si>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</si>
  <si>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</si>
  <si>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</si>
  <si>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</si>
  <si>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</si>
  <si>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</si>
  <si>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</si>
  <si>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</si>
  <si>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</si>
  <si>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</si>
  <si>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</si>
  <si>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</si>
  <si>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</si>
  <si>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</si>
  <si>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</si>
  <si>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</si>
  <si>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</si>
  <si>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</si>
  <si>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</si>
  <si>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</si>
  <si>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</si>
  <si>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</si>
  <si>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</si>
  <si>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</si>
  <si>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</si>
  <si>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</si>
  <si>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</si>
  <si>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</si>
  <si>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</si>
  <si>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</si>
  <si>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</si>
  <si>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</si>
  <si>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</si>
  <si>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</si>
  <si>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</si>
  <si>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</si>
  <si>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</si>
  <si>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</si>
  <si>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</si>
  <si>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</si>
  <si>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</si>
  <si>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</si>
  <si>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</si>
  <si>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</si>
  <si>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</si>
  <si>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</si>
  <si>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</si>
  <si>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</si>
  <si>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</si>
  <si>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</si>
  <si>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</si>
  <si>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</si>
  <si>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</si>
  <si>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</si>
  <si>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</si>
  <si>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</si>
  <si>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</si>
  <si>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</si>
  <si>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</si>
  <si>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</si>
  <si>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</si>
  <si>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</si>
  <si>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</si>
  <si>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</si>
  <si>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</si>
  <si>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</si>
  <si>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</si>
  <si>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</si>
  <si>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</si>
  <si>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</si>
  <si>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</si>
  <si>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</si>
  <si>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</si>
  <si>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</si>
  <si>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</si>
  <si>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</si>
  <si>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</si>
  <si>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</si>
  <si>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</si>
  <si>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</si>
  <si>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</si>
  <si>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</si>
  <si>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</si>
  <si>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</si>
  <si>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</si>
  <si>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</si>
  <si>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</si>
  <si>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</si>
  <si>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</si>
  <si>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</si>
  <si>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</si>
  <si>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</si>
  <si>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</si>
  <si>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</si>
  <si>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</si>
  <si>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</si>
  <si>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</si>
  <si>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</si>
  <si>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</si>
  <si>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</si>
  <si>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</si>
  <si>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</si>
  <si>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</si>
  <si>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</si>
  <si>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</si>
  <si>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</si>
  <si>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</si>
  <si>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</si>
  <si>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</si>
  <si>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</si>
  <si>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</si>
  <si>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</si>
  <si>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</si>
  <si>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</si>
  <si>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</si>
  <si>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</si>
  <si>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</si>
  <si>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</si>
  <si>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</si>
  <si>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</si>
  <si>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</si>
  <si>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</si>
  <si>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</si>
  <si>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</si>
  <si>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</si>
  <si>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</si>
  <si>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</si>
  <si>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</si>
  <si>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</si>
  <si>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</si>
  <si>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</si>
  <si>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</si>
  <si>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</si>
  <si>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</si>
  <si>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</si>
  <si>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</si>
  <si>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</si>
  <si>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</si>
  <si>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</si>
  <si>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</si>
  <si>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</si>
  <si>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</si>
  <si>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</si>
  <si>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</si>
  <si>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</si>
  <si>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</si>
  <si>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</si>
  <si>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</si>
  <si>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</si>
  <si>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</si>
  <si>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</si>
  <si>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</si>
  <si>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</si>
  <si>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</si>
  <si>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</si>
  <si>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</si>
  <si>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</si>
  <si>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</si>
  <si>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</si>
  <si>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</si>
  <si>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</si>
  <si>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</si>
  <si>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</si>
  <si>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</si>
  <si>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</si>
  <si>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</si>
  <si>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</si>
  <si>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</si>
  <si>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</si>
  <si>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</si>
  <si>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</si>
  <si>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</si>
  <si>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</si>
  <si>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</si>
  <si>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</si>
  <si>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Instituto de Planeación de Guanajuato, Gto.</t>
  </si>
  <si>
    <t>Del 1 de Enero al 30 de Septiembre de 2024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</si>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</sst>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E35" sqref="E3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0" t="s">
        <v>600</v>
      </c>
      <c r="B1" s="161"/>
      <c r="C1" s="115" t="s">
        <v>494</v>
      </c>
      <c r="D1" s="116">
        <v>2024</v>
      </c>
    </row>
    <row r="2" spans="1:4" ht="16.149999999999999" customHeight="1" x14ac:dyDescent="0.2">
      <c r="A2" s="162" t="s">
        <v>493</v>
      </c>
      <c r="B2" s="163"/>
      <c r="C2" s="10" t="s">
        <v>495</v>
      </c>
      <c r="D2" s="117" t="s">
        <v>500</v>
      </c>
    </row>
    <row r="3" spans="1:4" ht="16.149999999999999" customHeight="1" x14ac:dyDescent="0.2">
      <c r="A3" s="164" t="s">
        <v>601</v>
      </c>
      <c r="B3" s="165"/>
      <c r="C3" s="10" t="s">
        <v>496</v>
      </c>
      <c r="D3" s="118">
        <v>3</v>
      </c>
    </row>
    <row r="4" spans="1:4" ht="16.149999999999999" customHeight="1" x14ac:dyDescent="0.2">
      <c r="A4" s="166" t="s">
        <v>515</v>
      </c>
      <c r="B4" s="167"/>
      <c r="C4" s="167"/>
      <c r="D4" s="168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opLeftCell="A50" zoomScaleNormal="100" workbookViewId="0">
      <selection activeCell="E94" sqref="E94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3" t="s">
        <v>600</v>
      </c>
      <c r="B1" s="163"/>
      <c r="C1" s="163"/>
      <c r="D1" s="10" t="s">
        <v>497</v>
      </c>
      <c r="E1" s="19">
        <v>2024</v>
      </c>
    </row>
    <row r="2" spans="1:5" s="11" customFormat="1" ht="18.95" customHeight="1" x14ac:dyDescent="0.25">
      <c r="A2" s="163" t="s">
        <v>502</v>
      </c>
      <c r="B2" s="163"/>
      <c r="C2" s="163"/>
      <c r="D2" s="10" t="s">
        <v>498</v>
      </c>
      <c r="E2" s="19" t="s">
        <v>500</v>
      </c>
    </row>
    <row r="3" spans="1:5" s="11" customFormat="1" ht="18.95" customHeight="1" x14ac:dyDescent="0.25">
      <c r="A3" s="163" t="s">
        <v>601</v>
      </c>
      <c r="B3" s="163"/>
      <c r="C3" s="163"/>
      <c r="D3" s="10" t="s">
        <v>499</v>
      </c>
      <c r="E3" s="19">
        <v>3</v>
      </c>
    </row>
    <row r="4" spans="1:5" s="11" customFormat="1" ht="18.95" customHeight="1" x14ac:dyDescent="0.25">
      <c r="A4" s="163" t="s">
        <v>515</v>
      </c>
      <c r="B4" s="163"/>
      <c r="C4" s="163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8" t="s">
        <v>275</v>
      </c>
      <c r="E8" s="159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6609641.1299999999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0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0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0</v>
      </c>
      <c r="D37" s="80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0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0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424</v>
      </c>
      <c r="C57" s="121">
        <f>+C58+C64</f>
        <v>6609641.1299999999</v>
      </c>
      <c r="D57" s="80"/>
      <c r="E57" s="40"/>
    </row>
    <row r="58" spans="1:5" ht="22.5" x14ac:dyDescent="0.2">
      <c r="A58" s="120">
        <v>4210</v>
      </c>
      <c r="B58" s="122" t="s">
        <v>425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6609641.1299999999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6609641.1299999999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0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0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5796699.5500000007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5796699.5500000007</v>
      </c>
      <c r="D95" s="124">
        <f>C95/$C$94</f>
        <v>1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4908766.5600000005</v>
      </c>
      <c r="D96" s="124">
        <f t="shared" ref="D96:D159" si="0">C96/$C$94</f>
        <v>0.84682093968454852</v>
      </c>
      <c r="E96" s="42"/>
    </row>
    <row r="97" spans="1:5" x14ac:dyDescent="0.2">
      <c r="A97" s="44">
        <v>5111</v>
      </c>
      <c r="B97" s="42" t="s">
        <v>279</v>
      </c>
      <c r="C97" s="45">
        <v>1502534.84</v>
      </c>
      <c r="D97" s="46">
        <f t="shared" si="0"/>
        <v>0.25920522998298229</v>
      </c>
      <c r="E97" s="42"/>
    </row>
    <row r="98" spans="1:5" x14ac:dyDescent="0.2">
      <c r="A98" s="44">
        <v>5112</v>
      </c>
      <c r="B98" s="42" t="s">
        <v>280</v>
      </c>
      <c r="C98" s="45">
        <v>0</v>
      </c>
      <c r="D98" s="46">
        <f t="shared" si="0"/>
        <v>0</v>
      </c>
      <c r="E98" s="42"/>
    </row>
    <row r="99" spans="1:5" x14ac:dyDescent="0.2">
      <c r="A99" s="44">
        <v>5113</v>
      </c>
      <c r="B99" s="42" t="s">
        <v>281</v>
      </c>
      <c r="C99" s="45">
        <v>77786.240000000005</v>
      </c>
      <c r="D99" s="46">
        <f t="shared" si="0"/>
        <v>1.3419056711331536E-2</v>
      </c>
      <c r="E99" s="42"/>
    </row>
    <row r="100" spans="1:5" x14ac:dyDescent="0.2">
      <c r="A100" s="44">
        <v>5114</v>
      </c>
      <c r="B100" s="42" t="s">
        <v>282</v>
      </c>
      <c r="C100" s="45">
        <v>1266819.19</v>
      </c>
      <c r="D100" s="46">
        <f t="shared" si="0"/>
        <v>0.21854146123547144</v>
      </c>
      <c r="E100" s="42"/>
    </row>
    <row r="101" spans="1:5" x14ac:dyDescent="0.2">
      <c r="A101" s="44">
        <v>5115</v>
      </c>
      <c r="B101" s="42" t="s">
        <v>283</v>
      </c>
      <c r="C101" s="45">
        <v>2061626.29</v>
      </c>
      <c r="D101" s="46">
        <f t="shared" si="0"/>
        <v>0.35565519175476323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185434.05</v>
      </c>
      <c r="D103" s="124">
        <f t="shared" si="0"/>
        <v>3.1989591387395599E-2</v>
      </c>
      <c r="E103" s="42"/>
    </row>
    <row r="104" spans="1:5" x14ac:dyDescent="0.2">
      <c r="A104" s="44">
        <v>5121</v>
      </c>
      <c r="B104" s="42" t="s">
        <v>286</v>
      </c>
      <c r="C104" s="45">
        <v>113610.56</v>
      </c>
      <c r="D104" s="46">
        <f t="shared" si="0"/>
        <v>1.9599180364626625E-2</v>
      </c>
      <c r="E104" s="42"/>
    </row>
    <row r="105" spans="1:5" x14ac:dyDescent="0.2">
      <c r="A105" s="44">
        <v>5122</v>
      </c>
      <c r="B105" s="42" t="s">
        <v>287</v>
      </c>
      <c r="C105" s="45">
        <v>48660.32</v>
      </c>
      <c r="D105" s="46">
        <f t="shared" si="0"/>
        <v>8.3944871698585777E-3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28</v>
      </c>
      <c r="D107" s="46">
        <f t="shared" si="0"/>
        <v>4.8303348756448823E-6</v>
      </c>
      <c r="E107" s="42"/>
    </row>
    <row r="108" spans="1:5" x14ac:dyDescent="0.2">
      <c r="A108" s="44">
        <v>5125</v>
      </c>
      <c r="B108" s="42" t="s">
        <v>290</v>
      </c>
      <c r="C108" s="45">
        <v>0</v>
      </c>
      <c r="D108" s="46">
        <f t="shared" si="0"/>
        <v>0</v>
      </c>
      <c r="E108" s="42"/>
    </row>
    <row r="109" spans="1:5" x14ac:dyDescent="0.2">
      <c r="A109" s="44">
        <v>5126</v>
      </c>
      <c r="B109" s="42" t="s">
        <v>291</v>
      </c>
      <c r="C109" s="45">
        <v>22400.17</v>
      </c>
      <c r="D109" s="46">
        <f t="shared" si="0"/>
        <v>3.8642972275490794E-3</v>
      </c>
      <c r="E109" s="42"/>
    </row>
    <row r="110" spans="1:5" x14ac:dyDescent="0.2">
      <c r="A110" s="44">
        <v>5127</v>
      </c>
      <c r="B110" s="42" t="s">
        <v>292</v>
      </c>
      <c r="C110" s="45">
        <v>0</v>
      </c>
      <c r="D110" s="46">
        <f t="shared" si="0"/>
        <v>0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735</v>
      </c>
      <c r="D112" s="46">
        <f t="shared" si="0"/>
        <v>1.2679629048567817E-4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702498.94</v>
      </c>
      <c r="D113" s="124">
        <f t="shared" si="0"/>
        <v>0.12118946892805577</v>
      </c>
      <c r="E113" s="42"/>
    </row>
    <row r="114" spans="1:5" x14ac:dyDescent="0.2">
      <c r="A114" s="44">
        <v>5131</v>
      </c>
      <c r="B114" s="42" t="s">
        <v>296</v>
      </c>
      <c r="C114" s="45">
        <v>141200</v>
      </c>
      <c r="D114" s="46">
        <f t="shared" si="0"/>
        <v>2.4358688730037766E-2</v>
      </c>
      <c r="E114" s="42"/>
    </row>
    <row r="115" spans="1:5" x14ac:dyDescent="0.2">
      <c r="A115" s="44">
        <v>5132</v>
      </c>
      <c r="B115" s="42" t="s">
        <v>297</v>
      </c>
      <c r="C115" s="45">
        <v>156818.20000000001</v>
      </c>
      <c r="D115" s="46">
        <f t="shared" si="0"/>
        <v>2.7053015021280512E-2</v>
      </c>
      <c r="E115" s="42"/>
    </row>
    <row r="116" spans="1:5" x14ac:dyDescent="0.2">
      <c r="A116" s="44">
        <v>5133</v>
      </c>
      <c r="B116" s="42" t="s">
        <v>298</v>
      </c>
      <c r="C116" s="45">
        <v>284420</v>
      </c>
      <c r="D116" s="46">
        <f t="shared" si="0"/>
        <v>4.9065851618961341E-2</v>
      </c>
      <c r="E116" s="42"/>
    </row>
    <row r="117" spans="1:5" x14ac:dyDescent="0.2">
      <c r="A117" s="44">
        <v>5134</v>
      </c>
      <c r="B117" s="42" t="s">
        <v>299</v>
      </c>
      <c r="C117" s="45">
        <v>19703.349999999999</v>
      </c>
      <c r="D117" s="46">
        <f t="shared" si="0"/>
        <v>3.3990635240013427E-3</v>
      </c>
      <c r="E117" s="42"/>
    </row>
    <row r="118" spans="1:5" x14ac:dyDescent="0.2">
      <c r="A118" s="44">
        <v>5135</v>
      </c>
      <c r="B118" s="42" t="s">
        <v>300</v>
      </c>
      <c r="C118" s="45">
        <v>7691.99</v>
      </c>
      <c r="D118" s="46">
        <f t="shared" si="0"/>
        <v>1.3269602700039884E-3</v>
      </c>
      <c r="E118" s="42"/>
    </row>
    <row r="119" spans="1:5" x14ac:dyDescent="0.2">
      <c r="A119" s="44">
        <v>5136</v>
      </c>
      <c r="B119" s="42" t="s">
        <v>301</v>
      </c>
      <c r="C119" s="45">
        <v>2152</v>
      </c>
      <c r="D119" s="46">
        <f t="shared" si="0"/>
        <v>3.7124573758527809E-4</v>
      </c>
      <c r="E119" s="42"/>
    </row>
    <row r="120" spans="1:5" x14ac:dyDescent="0.2">
      <c r="A120" s="44">
        <v>5137</v>
      </c>
      <c r="B120" s="42" t="s">
        <v>302</v>
      </c>
      <c r="C120" s="45">
        <v>2310.4</v>
      </c>
      <c r="D120" s="46">
        <f t="shared" si="0"/>
        <v>3.9857163202464059E-4</v>
      </c>
      <c r="E120" s="42"/>
    </row>
    <row r="121" spans="1:5" x14ac:dyDescent="0.2">
      <c r="A121" s="44">
        <v>5138</v>
      </c>
      <c r="B121" s="42" t="s">
        <v>303</v>
      </c>
      <c r="C121" s="45">
        <v>0</v>
      </c>
      <c r="D121" s="46">
        <f t="shared" si="0"/>
        <v>0</v>
      </c>
      <c r="E121" s="42"/>
    </row>
    <row r="122" spans="1:5" x14ac:dyDescent="0.2">
      <c r="A122" s="44">
        <v>5139</v>
      </c>
      <c r="B122" s="42" t="s">
        <v>304</v>
      </c>
      <c r="C122" s="45">
        <v>88203</v>
      </c>
      <c r="D122" s="46">
        <f t="shared" si="0"/>
        <v>1.5216072394160913E-2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0</v>
      </c>
      <c r="D123" s="124">
        <f t="shared" si="0"/>
        <v>0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0</v>
      </c>
      <c r="D133" s="124">
        <f t="shared" si="0"/>
        <v>0</v>
      </c>
      <c r="E133" s="42"/>
    </row>
    <row r="134" spans="1:5" x14ac:dyDescent="0.2">
      <c r="A134" s="44">
        <v>5241</v>
      </c>
      <c r="B134" s="42" t="s">
        <v>314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315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316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0</v>
      </c>
      <c r="D181" s="124">
        <f t="shared" si="1"/>
        <v>0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0</v>
      </c>
      <c r="D182" s="124">
        <f t="shared" si="1"/>
        <v>0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zoomScale="80" zoomScaleNormal="80" workbookViewId="0">
      <selection activeCell="A7" sqref="A7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69" t="s">
        <v>600</v>
      </c>
      <c r="B1" s="170"/>
      <c r="C1" s="170"/>
      <c r="D1" s="170"/>
      <c r="E1" s="170"/>
      <c r="F1" s="170"/>
      <c r="G1" s="10" t="s">
        <v>497</v>
      </c>
      <c r="H1" s="19">
        <v>2024</v>
      </c>
    </row>
    <row r="2" spans="1:8" s="11" customFormat="1" ht="18.95" customHeight="1" x14ac:dyDescent="0.25">
      <c r="A2" s="169" t="s">
        <v>501</v>
      </c>
      <c r="B2" s="170"/>
      <c r="C2" s="170"/>
      <c r="D2" s="170"/>
      <c r="E2" s="170"/>
      <c r="F2" s="170"/>
      <c r="G2" s="10" t="s">
        <v>498</v>
      </c>
      <c r="H2" s="19" t="s">
        <v>500</v>
      </c>
    </row>
    <row r="3" spans="1:8" s="11" customFormat="1" ht="18.95" customHeight="1" x14ac:dyDescent="0.25">
      <c r="A3" s="169" t="s">
        <v>601</v>
      </c>
      <c r="B3" s="170"/>
      <c r="C3" s="170"/>
      <c r="D3" s="170"/>
      <c r="E3" s="170"/>
      <c r="F3" s="170"/>
      <c r="G3" s="10" t="s">
        <v>499</v>
      </c>
      <c r="H3" s="19">
        <v>3</v>
      </c>
    </row>
    <row r="4" spans="1:8" s="11" customFormat="1" ht="18.95" customHeight="1" x14ac:dyDescent="0.25">
      <c r="A4" s="169" t="s">
        <v>515</v>
      </c>
      <c r="B4" s="170"/>
      <c r="C4" s="170"/>
      <c r="D4" s="170"/>
      <c r="E4" s="170"/>
      <c r="F4" s="170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990533.33</v>
      </c>
      <c r="D15" s="18">
        <v>990533.33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51805.25</v>
      </c>
      <c r="D20" s="18">
        <v>51805.25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229121.76</v>
      </c>
      <c r="D23" s="18">
        <v>229121.76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2200</v>
      </c>
      <c r="D24" s="18">
        <v>2200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0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0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1424508.09</v>
      </c>
      <c r="D64" s="18">
        <f t="shared" ref="D64:E64" si="0">SUM(D65:D72)</f>
        <v>0</v>
      </c>
      <c r="E64" s="18">
        <f t="shared" si="0"/>
        <v>921609.11</v>
      </c>
    </row>
    <row r="65" spans="1:9" x14ac:dyDescent="0.2">
      <c r="A65" s="16">
        <v>1241</v>
      </c>
      <c r="B65" s="14" t="s">
        <v>157</v>
      </c>
      <c r="C65" s="18">
        <v>923470.25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41266.639999999999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223000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0</v>
      </c>
      <c r="D69" s="18">
        <v>0</v>
      </c>
      <c r="E69" s="18">
        <v>921609.11</v>
      </c>
    </row>
    <row r="70" spans="1:9" x14ac:dyDescent="0.2">
      <c r="A70" s="16">
        <v>1246</v>
      </c>
      <c r="B70" s="14" t="s">
        <v>162</v>
      </c>
      <c r="C70" s="18">
        <v>236771.20000000001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26050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26050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601007.80999999994</v>
      </c>
      <c r="D110" s="18">
        <f>SUM(D111:D119)</f>
        <v>601007.80999999994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675300.51</v>
      </c>
      <c r="D111" s="18">
        <f>C111</f>
        <v>675300.51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1799.74</v>
      </c>
      <c r="D112" s="18">
        <f t="shared" ref="D112:D119" si="1">C112</f>
        <v>1799.74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-167578.15</v>
      </c>
      <c r="D117" s="18">
        <f t="shared" si="1"/>
        <v>-167578.15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91485.71</v>
      </c>
      <c r="D119" s="18">
        <f t="shared" si="1"/>
        <v>91485.71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B30" sqref="B30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1" t="s">
        <v>600</v>
      </c>
      <c r="B1" s="171"/>
      <c r="C1" s="171"/>
      <c r="D1" s="21" t="s">
        <v>497</v>
      </c>
      <c r="E1" s="22">
        <v>2024</v>
      </c>
    </row>
    <row r="2" spans="1:5" ht="18.95" customHeight="1" x14ac:dyDescent="0.2">
      <c r="A2" s="171" t="s">
        <v>503</v>
      </c>
      <c r="B2" s="171"/>
      <c r="C2" s="171"/>
      <c r="D2" s="21" t="s">
        <v>498</v>
      </c>
      <c r="E2" s="22" t="s">
        <v>500</v>
      </c>
    </row>
    <row r="3" spans="1:5" ht="18.95" customHeight="1" x14ac:dyDescent="0.2">
      <c r="A3" s="171" t="s">
        <v>601</v>
      </c>
      <c r="B3" s="171"/>
      <c r="C3" s="171"/>
      <c r="D3" s="21" t="s">
        <v>499</v>
      </c>
      <c r="E3" s="22">
        <v>3</v>
      </c>
    </row>
    <row r="4" spans="1:5" ht="18.95" customHeight="1" x14ac:dyDescent="0.2">
      <c r="A4" s="171" t="s">
        <v>515</v>
      </c>
      <c r="B4" s="171"/>
      <c r="C4" s="171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0</v>
      </c>
    </row>
    <row r="10" spans="1:5" x14ac:dyDescent="0.2">
      <c r="A10" s="27">
        <v>3120</v>
      </c>
      <c r="B10" s="23" t="s">
        <v>383</v>
      </c>
      <c r="C10" s="28">
        <v>0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812941.58</v>
      </c>
    </row>
    <row r="16" spans="1:5" x14ac:dyDescent="0.2">
      <c r="A16" s="27">
        <v>3220</v>
      </c>
      <c r="B16" s="23" t="s">
        <v>387</v>
      </c>
      <c r="C16" s="28">
        <v>2649692.19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zoomScale="130" zoomScaleNormal="130" workbookViewId="0">
      <selection activeCell="E17" sqref="E17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1" t="s">
        <v>600</v>
      </c>
      <c r="B1" s="171"/>
      <c r="C1" s="171"/>
      <c r="D1" s="21" t="s">
        <v>497</v>
      </c>
      <c r="E1" s="22">
        <v>2024</v>
      </c>
    </row>
    <row r="2" spans="1:5" s="29" customFormat="1" ht="18.95" customHeight="1" x14ac:dyDescent="0.25">
      <c r="A2" s="171" t="s">
        <v>504</v>
      </c>
      <c r="B2" s="171"/>
      <c r="C2" s="171"/>
      <c r="D2" s="21" t="s">
        <v>498</v>
      </c>
      <c r="E2" s="22" t="s">
        <v>500</v>
      </c>
    </row>
    <row r="3" spans="1:5" s="29" customFormat="1" ht="18.95" customHeight="1" x14ac:dyDescent="0.25">
      <c r="A3" s="171" t="s">
        <v>601</v>
      </c>
      <c r="B3" s="171"/>
      <c r="C3" s="171"/>
      <c r="D3" s="21" t="s">
        <v>499</v>
      </c>
      <c r="E3" s="22">
        <v>3</v>
      </c>
    </row>
    <row r="4" spans="1:5" s="29" customFormat="1" ht="18.95" customHeight="1" x14ac:dyDescent="0.25">
      <c r="A4" s="171" t="s">
        <v>515</v>
      </c>
      <c r="B4" s="171"/>
      <c r="C4" s="171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6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7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2289687.2599999998</v>
      </c>
      <c r="D10" s="28">
        <v>2679525.59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2289687.2599999998</v>
      </c>
      <c r="D16" s="84">
        <f>SUM(D9:D15)</f>
        <v>2679525.59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0</v>
      </c>
      <c r="D29" s="84">
        <f>SUM(D30:D37)</f>
        <v>130795.02</v>
      </c>
    </row>
    <row r="30" spans="1:4" x14ac:dyDescent="0.2">
      <c r="A30" s="27">
        <v>1241</v>
      </c>
      <c r="B30" s="23" t="s">
        <v>157</v>
      </c>
      <c r="C30" s="28">
        <v>0</v>
      </c>
      <c r="D30" s="28">
        <v>130795.02</v>
      </c>
    </row>
    <row r="31" spans="1:4" x14ac:dyDescent="0.2">
      <c r="A31" s="27">
        <v>1242</v>
      </c>
      <c r="B31" s="23" t="s">
        <v>158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0</v>
      </c>
      <c r="D44" s="84">
        <f>D21+D29+D38</f>
        <v>130795.02</v>
      </c>
    </row>
    <row r="46" spans="1:5" x14ac:dyDescent="0.2">
      <c r="A46" s="25" t="s">
        <v>591</v>
      </c>
      <c r="B46" s="25"/>
      <c r="C46" s="25"/>
      <c r="D46" s="25"/>
      <c r="E46" s="156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7"/>
    </row>
    <row r="48" spans="1:5" x14ac:dyDescent="0.2">
      <c r="A48" s="34">
        <v>3210</v>
      </c>
      <c r="B48" s="35" t="s">
        <v>520</v>
      </c>
      <c r="C48" s="84">
        <v>812941.58</v>
      </c>
      <c r="D48" s="84">
        <v>947592.51</v>
      </c>
    </row>
    <row r="49" spans="1:4" x14ac:dyDescent="0.2">
      <c r="A49" s="27"/>
      <c r="B49" s="85" t="s">
        <v>509</v>
      </c>
      <c r="C49" s="84">
        <f>C54+C66+C94+C97+C50</f>
        <v>18364.439999999999</v>
      </c>
      <c r="D49" s="84">
        <f>D54+D66+D94+D97+D50</f>
        <v>315448.59999999998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0</v>
      </c>
      <c r="D66" s="84">
        <f>D67+D76+D79+D85</f>
        <v>111962.55</v>
      </c>
    </row>
    <row r="67" spans="1:4" x14ac:dyDescent="0.2">
      <c r="A67" s="27">
        <v>5510</v>
      </c>
      <c r="B67" s="23" t="s">
        <v>357</v>
      </c>
      <c r="C67" s="28">
        <f>SUM(C68:C75)</f>
        <v>0</v>
      </c>
      <c r="D67" s="28">
        <f>SUM(D68:D75)</f>
        <v>111962.55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0</v>
      </c>
      <c r="D72" s="28">
        <v>106752.55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0</v>
      </c>
      <c r="D74" s="28">
        <v>5210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f>SUM(C98:C102)</f>
        <v>18364.439999999999</v>
      </c>
      <c r="D97" s="84">
        <f>SUM(D98:D102)</f>
        <v>203486.05</v>
      </c>
    </row>
    <row r="98" spans="1:4" x14ac:dyDescent="0.2">
      <c r="A98" s="27">
        <v>2111</v>
      </c>
      <c r="B98" s="23" t="s">
        <v>522</v>
      </c>
      <c r="C98" s="28">
        <v>0</v>
      </c>
      <c r="D98" s="28">
        <v>50734.05</v>
      </c>
    </row>
    <row r="99" spans="1:4" x14ac:dyDescent="0.2">
      <c r="A99" s="27">
        <v>2112</v>
      </c>
      <c r="B99" s="23" t="s">
        <v>523</v>
      </c>
      <c r="C99" s="28">
        <v>1800</v>
      </c>
      <c r="D99" s="28">
        <v>0</v>
      </c>
    </row>
    <row r="100" spans="1:4" x14ac:dyDescent="0.2">
      <c r="A100" s="27">
        <v>2112</v>
      </c>
      <c r="B100" s="23" t="s">
        <v>524</v>
      </c>
      <c r="C100" s="28">
        <v>16564.439999999999</v>
      </c>
      <c r="D100" s="28">
        <v>152752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540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541</v>
      </c>
      <c r="C105" s="109">
        <v>0</v>
      </c>
      <c r="D105" s="109">
        <v>0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0</v>
      </c>
    </row>
    <row r="108" spans="1:4" x14ac:dyDescent="0.2">
      <c r="A108" s="103"/>
      <c r="B108" s="108" t="s">
        <v>544</v>
      </c>
      <c r="C108" s="109">
        <v>0</v>
      </c>
      <c r="D108" s="109">
        <v>0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595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528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0</v>
      </c>
    </row>
    <row r="145" spans="1:4" x14ac:dyDescent="0.2">
      <c r="A145" s="27"/>
      <c r="B145" s="91" t="s">
        <v>538</v>
      </c>
      <c r="C145" s="84">
        <f>C48+C49+C103-C109-C112</f>
        <v>831306.0199999999</v>
      </c>
      <c r="D145" s="84">
        <f>D48+D49+D103-D109-D112</f>
        <v>1263041.1099999999</v>
      </c>
    </row>
    <row r="147" spans="1:4" x14ac:dyDescent="0.2">
      <c r="B147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A16" sqref="A16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2" t="s">
        <v>600</v>
      </c>
      <c r="B1" s="173"/>
      <c r="C1" s="174"/>
    </row>
    <row r="2" spans="1:3" s="30" customFormat="1" ht="18" customHeight="1" x14ac:dyDescent="0.25">
      <c r="A2" s="175" t="s">
        <v>505</v>
      </c>
      <c r="B2" s="176"/>
      <c r="C2" s="177"/>
    </row>
    <row r="3" spans="1:3" s="30" customFormat="1" ht="18" customHeight="1" x14ac:dyDescent="0.25">
      <c r="A3" s="175" t="s">
        <v>601</v>
      </c>
      <c r="B3" s="176"/>
      <c r="C3" s="177"/>
    </row>
    <row r="4" spans="1:3" s="32" customFormat="1" ht="18" customHeight="1" x14ac:dyDescent="0.2">
      <c r="A4" s="178" t="s">
        <v>506</v>
      </c>
      <c r="B4" s="179"/>
      <c r="C4" s="180"/>
    </row>
    <row r="5" spans="1:3" s="32" customFormat="1" ht="18" customHeight="1" x14ac:dyDescent="0.2">
      <c r="A5" s="181" t="s">
        <v>405</v>
      </c>
      <c r="B5" s="182"/>
      <c r="C5" s="147">
        <v>2024</v>
      </c>
    </row>
    <row r="6" spans="1:3" x14ac:dyDescent="0.2">
      <c r="A6" s="47" t="s">
        <v>434</v>
      </c>
      <c r="B6" s="47"/>
      <c r="C6" s="92">
        <v>6609641.1299999999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0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92">
        <f>C6+C8-C16</f>
        <v>6609641.1299999999</v>
      </c>
    </row>
    <row r="23" spans="1:3" x14ac:dyDescent="0.2">
      <c r="B23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workbookViewId="0">
      <selection activeCell="B38" sqref="B38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3" t="s">
        <v>600</v>
      </c>
      <c r="B1" s="184"/>
      <c r="C1" s="185"/>
    </row>
    <row r="2" spans="1:3" s="33" customFormat="1" ht="18.95" customHeight="1" x14ac:dyDescent="0.25">
      <c r="A2" s="186" t="s">
        <v>507</v>
      </c>
      <c r="B2" s="187"/>
      <c r="C2" s="188"/>
    </row>
    <row r="3" spans="1:3" s="33" customFormat="1" ht="18.95" customHeight="1" x14ac:dyDescent="0.25">
      <c r="A3" s="186" t="s">
        <v>601</v>
      </c>
      <c r="B3" s="187"/>
      <c r="C3" s="188"/>
    </row>
    <row r="4" spans="1:3" x14ac:dyDescent="0.2">
      <c r="A4" s="178" t="s">
        <v>506</v>
      </c>
      <c r="B4" s="179"/>
      <c r="C4" s="180"/>
    </row>
    <row r="5" spans="1:3" ht="22.15" customHeight="1" x14ac:dyDescent="0.2">
      <c r="A5" s="189" t="s">
        <v>405</v>
      </c>
      <c r="B5" s="190"/>
      <c r="C5" s="147">
        <v>2024</v>
      </c>
    </row>
    <row r="6" spans="1:3" x14ac:dyDescent="0.2">
      <c r="A6" s="72" t="s">
        <v>447</v>
      </c>
      <c r="B6" s="47"/>
      <c r="C6" s="96">
        <v>5796699.5499999998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0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0</v>
      </c>
    </row>
    <row r="12" spans="1:3" x14ac:dyDescent="0.2">
      <c r="A12" s="78">
        <v>2.4</v>
      </c>
      <c r="B12" s="65" t="s">
        <v>158</v>
      </c>
      <c r="C12" s="97">
        <v>0</v>
      </c>
    </row>
    <row r="13" spans="1:3" x14ac:dyDescent="0.2">
      <c r="A13" s="78">
        <v>2.5</v>
      </c>
      <c r="B13" s="65" t="s">
        <v>159</v>
      </c>
      <c r="C13" s="97">
        <v>0</v>
      </c>
    </row>
    <row r="14" spans="1:3" x14ac:dyDescent="0.2">
      <c r="A14" s="78">
        <v>2.6</v>
      </c>
      <c r="B14" s="65" t="s">
        <v>160</v>
      </c>
      <c r="C14" s="97">
        <v>0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0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0</v>
      </c>
    </row>
    <row r="21" spans="1:3" x14ac:dyDescent="0.2">
      <c r="A21" s="78" t="s">
        <v>477</v>
      </c>
      <c r="B21" s="65" t="s">
        <v>452</v>
      </c>
      <c r="C21" s="97">
        <v>0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0</v>
      </c>
    </row>
    <row r="32" spans="1:3" x14ac:dyDescent="0.2">
      <c r="A32" s="78" t="s">
        <v>469</v>
      </c>
      <c r="B32" s="65" t="s">
        <v>357</v>
      </c>
      <c r="C32" s="97">
        <v>0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0</v>
      </c>
    </row>
    <row r="35" spans="1:3" x14ac:dyDescent="0.2">
      <c r="A35" s="78" t="s">
        <v>472</v>
      </c>
      <c r="B35" s="65" t="s">
        <v>373</v>
      </c>
      <c r="C35" s="97">
        <v>0</v>
      </c>
    </row>
    <row r="36" spans="1:3" x14ac:dyDescent="0.2">
      <c r="A36" s="78" t="s">
        <v>473</v>
      </c>
      <c r="B36" s="65" t="s">
        <v>381</v>
      </c>
      <c r="C36" s="97">
        <v>0</v>
      </c>
    </row>
    <row r="37" spans="1:3" x14ac:dyDescent="0.2">
      <c r="A37" s="78" t="s">
        <v>550</v>
      </c>
      <c r="B37" s="65" t="s">
        <v>598</v>
      </c>
      <c r="C37" s="97">
        <v>0</v>
      </c>
    </row>
    <row r="38" spans="1:3" x14ac:dyDescent="0.2">
      <c r="A38" s="78" t="s">
        <v>551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549</v>
      </c>
      <c r="B40" s="47"/>
      <c r="C40" s="92">
        <f>C6-C8+C31</f>
        <v>5796699.5499999998</v>
      </c>
    </row>
    <row r="42" spans="1:3" x14ac:dyDescent="0.2">
      <c r="B42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tabSelected="1" workbookViewId="0">
      <selection activeCell="B37" sqref="B37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x14ac:dyDescent="0.2">
      <c r="A1" s="171" t="s">
        <v>600</v>
      </c>
      <c r="B1" s="192"/>
      <c r="C1" s="192"/>
      <c r="D1" s="192"/>
      <c r="E1" s="192"/>
      <c r="F1" s="192"/>
      <c r="G1" s="21" t="s">
        <v>497</v>
      </c>
      <c r="H1" s="22">
        <v>2024</v>
      </c>
    </row>
    <row r="2" spans="1:10" x14ac:dyDescent="0.2">
      <c r="A2" s="171" t="s">
        <v>508</v>
      </c>
      <c r="B2" s="192"/>
      <c r="C2" s="192"/>
      <c r="D2" s="192"/>
      <c r="E2" s="192"/>
      <c r="F2" s="192"/>
      <c r="G2" s="21" t="s">
        <v>498</v>
      </c>
      <c r="H2" s="22" t="s">
        <v>500</v>
      </c>
    </row>
    <row r="3" spans="1:10" x14ac:dyDescent="0.2">
      <c r="A3" s="193" t="s">
        <v>601</v>
      </c>
      <c r="B3" s="194"/>
      <c r="C3" s="194"/>
      <c r="D3" s="194"/>
      <c r="E3" s="194"/>
      <c r="F3" s="194"/>
      <c r="G3" s="21" t="s">
        <v>499</v>
      </c>
      <c r="H3" s="22">
        <v>3</v>
      </c>
    </row>
    <row r="4" spans="1:10" x14ac:dyDescent="0.2">
      <c r="A4" s="193" t="str">
        <f>'Notas a los Edos Financieros'!A4</f>
        <v>(Cifras en Pesos)</v>
      </c>
      <c r="B4" s="194"/>
      <c r="C4" s="194"/>
      <c r="D4" s="194"/>
      <c r="E4" s="194"/>
      <c r="F4" s="194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602</v>
      </c>
    </row>
    <row r="38" spans="1:6" x14ac:dyDescent="0.2">
      <c r="C38" s="28"/>
      <c r="D38" s="28"/>
      <c r="E38" s="28"/>
      <c r="F38" s="28"/>
    </row>
    <row r="39" spans="1:6" x14ac:dyDescent="0.2">
      <c r="B39" s="191" t="s">
        <v>552</v>
      </c>
      <c r="C39" s="191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8359520.9900000002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-2089879.86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340000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-6609641.1299999999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1" t="s">
        <v>553</v>
      </c>
      <c r="C48" s="191"/>
    </row>
    <row r="49" spans="1:3" x14ac:dyDescent="0.2">
      <c r="B49" s="149" t="s">
        <v>405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-8359520.9900000002</v>
      </c>
    </row>
    <row r="51" spans="1:3" x14ac:dyDescent="0.2">
      <c r="A51" s="23">
        <v>8220</v>
      </c>
      <c r="B51" s="112" t="s">
        <v>46</v>
      </c>
      <c r="C51" s="114">
        <v>3174821.44</v>
      </c>
    </row>
    <row r="52" spans="1:3" x14ac:dyDescent="0.2">
      <c r="A52" s="23">
        <v>8230</v>
      </c>
      <c r="B52" s="112" t="s">
        <v>599</v>
      </c>
      <c r="C52" s="114">
        <v>-612000</v>
      </c>
    </row>
    <row r="53" spans="1:3" x14ac:dyDescent="0.2">
      <c r="A53" s="23">
        <v>8240</v>
      </c>
      <c r="B53" s="112" t="s">
        <v>45</v>
      </c>
      <c r="C53" s="114">
        <v>0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18364.439999999999</v>
      </c>
    </row>
    <row r="56" spans="1:3" x14ac:dyDescent="0.2">
      <c r="A56" s="23">
        <v>8270</v>
      </c>
      <c r="B56" s="112" t="s">
        <v>42</v>
      </c>
      <c r="C56" s="114">
        <v>5778335.1100000003</v>
      </c>
    </row>
    <row r="58" spans="1:3" x14ac:dyDescent="0.2">
      <c r="B58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MAGDALENA VARGAS</cp:lastModifiedBy>
  <cp:lastPrinted>2019-02-13T21:19:08Z</cp:lastPrinted>
  <dcterms:created xsi:type="dcterms:W3CDTF">2012-12-11T20:36:24Z</dcterms:created>
  <dcterms:modified xsi:type="dcterms:W3CDTF">2024-10-11T16:02:53Z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