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6570" yWindow="1965" windowWidth="19620" windowHeight="1131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<sst xmlns="http://schemas.openxmlformats.org/spreadsheetml/2006/main" count="859" uniqueCount="603">
  <si>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</si>
  <si>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</si>
  <si>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</si>
  <si>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</si>
  <si>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</si>
  <si>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</si>
  <si>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</si>
  <si>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</si>
  <si>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</si>
  <si>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</si>
  <si>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</si>
  <si>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</si>
  <si>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</si>
  <si>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</si>
  <si>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</si>
  <si>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</si>
  <si>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</si>
  <si>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</si>
  <si>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</si>
  <si>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</si>
  <si>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</si>
  <si>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</si>
  <si>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</si>
  <si>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</si>
  <si>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</si>
  <si>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</si>
  <si>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</si>
  <si>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</si>
  <si>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</si>
  <si>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</si>
  <si>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</si>
  <si>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</si>
  <si>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</si>
  <si>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</si>
  <si>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</si>
  <si>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</si>
  <si>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</si>
  <si>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</si>
  <si>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</si>
  <si>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</si>
  <si>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</si>
  <si>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</si>
  <si>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</si>
  <si>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</si>
  <si>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</si>
  <si>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</si>
  <si>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</si>
  <si>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</si>
  <si>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</si>
  <si>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</si>
  <si>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</si>
  <si>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</si>
  <si>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</si>
  <si>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</si>
  <si>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</si>
  <si>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</si>
  <si>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</si>
  <si>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</si>
  <si>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</si>
  <si>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</si>
  <si>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</si>
  <si>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</si>
  <si>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</si>
  <si>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</si>
  <si>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</si>
  <si>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</si>
  <si>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</si>
  <si>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</si>
  <si>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</si>
  <si>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</si>
  <si>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</si>
  <si>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</si>
  <si>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</si>
  <si>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</si>
  <si>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</si>
  <si>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</si>
  <si>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</si>
  <si>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</si>
  <si>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</si>
  <si>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</si>
  <si>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</si>
  <si>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</si>
  <si>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</si>
  <si>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</si>
  <si>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</si>
  <si>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</si>
  <si>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</si>
  <si>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</si>
  <si>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</si>
  <si>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</si>
  <si>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</si>
  <si>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</si>
  <si>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</si>
  <si>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</si>
  <si>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</si>
  <si>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</si>
  <si>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</si>
  <si>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</si>
  <si>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</si>
  <si>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</si>
  <si>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</si>
  <si>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</si>
  <si>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</si>
  <si>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</si>
  <si>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</si>
  <si>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</si>
  <si>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</si>
  <si>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</si>
  <si>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</si>
  <si>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</si>
  <si>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</si>
  <si>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</si>
  <si>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</si>
  <si>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</si>
  <si>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</si>
  <si>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</si>
  <si>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</si>
  <si>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</si>
  <si>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</si>
  <si>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</si>
  <si>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</si>
  <si>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</si>
  <si>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</si>
  <si>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</si>
  <si>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</si>
  <si>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</si>
  <si>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</si>
  <si>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</si>
  <si>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</si>
  <si>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</si>
  <si>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</si>
  <si>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</si>
  <si>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</si>
  <si>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</si>
  <si>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</si>
  <si>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</si>
  <si>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</si>
  <si>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</si>
  <si>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</si>
  <si>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</si>
  <si>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</si>
  <si>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</si>
  <si>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</si>
  <si>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</si>
  <si>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</si>
  <si>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</si>
  <si>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</si>
  <si>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</si>
  <si>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</si>
  <si>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</si>
  <si>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</si>
  <si>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</si>
  <si>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</si>
  <si>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</si>
  <si>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</si>
  <si>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</si>
  <si>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</si>
  <si>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</si>
  <si>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</si>
  <si>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</si>
  <si>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</si>
  <si>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</si>
  <si>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</si>
  <si>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</si>
  <si>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</si>
  <si>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</si>
  <si>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</si>
  <si>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</si>
  <si>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</si>
  <si>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</si>
  <si>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</si>
  <si>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</si>
  <si>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</si>
  <si>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</si>
  <si>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</si>
  <si>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</si>
  <si>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</si>
  <si>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</si>
  <si>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</si>
  <si>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</si>
  <si>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</si>
  <si>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</si>
  <si>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</si>
  <si>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</si>
  <si>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</si>
  <si>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</si>
  <si>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</si>
  <si>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</si>
  <si>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</si>
  <si>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</si>
  <si>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</si>
  <si>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</si>
  <si>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</si>
  <si>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</si>
  <si>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</si>
  <si>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</si>
  <si>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</si>
  <si>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</si>
  <si>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</si>
  <si>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</si>
  <si>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</si>
  <si>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</si>
  <si>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</si>
  <si>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</si>
  <si>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</si>
  <si>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</si>
  <si>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</si>
  <si>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</si>
  <si>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</si>
  <si>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</si>
  <si>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</si>
  <si>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</si>
  <si>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</si>
  <si>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</si>
  <si>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</si>
  <si>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</si>
  <si>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</si>
  <si>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</si>
  <si>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</si>
  <si>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</si>
  <si>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</si>
  <si>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</si>
  <si>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</si>
  <si>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</si>
  <si>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</si>
  <si>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</si>
  <si>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</si>
  <si>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</si>
  <si>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</si>
  <si>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</si>
  <si>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</si>
  <si>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</si>
  <si>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</si>
  <si>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</si>
  <si>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</si>
  <si>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</si>
  <si>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</si>
  <si>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</si>
  <si>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</si>
  <si>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</si>
  <si>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</si>
  <si>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</si>
  <si>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</si>
  <si>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</si>
  <si>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</si>
  <si>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</si>
  <si>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</si>
  <si>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</si>
  <si>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</si>
  <si>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</si>
  <si>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</si>
  <si>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</si>
  <si>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</si>
  <si>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</si>
  <si>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</si>
  <si>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</si>
  <si>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</si>
  <si>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</si>
  <si>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</si>
  <si>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</si>
  <si>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</si>
  <si>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</si>
  <si>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</si>
  <si>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</si>
  <si>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</si>
  <si>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</si>
  <si>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</si>
  <si>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</si>
  <si>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</si>
  <si>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</si>
  <si>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</si>
  <si>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</si>
  <si>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</si>
  <si>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</si>
  <si>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</si>
  <si>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</si>
  <si>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</si>
  <si>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</si>
  <si>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</si>
  <si>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</si>
  <si>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</si>
  <si>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</si>
  <si>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</si>
  <si>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</si>
  <si>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</si>
  <si>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</si>
  <si>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</si>
  <si>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</si>
  <si>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</si>
  <si>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</si>
  <si>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</si>
  <si>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</si>
  <si>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</si>
  <si>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</si>
  <si>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</si>
  <si>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</si>
  <si>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</si>
  <si>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</si>
  <si>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</si>
  <si>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</si>
  <si>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</si>
  <si>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</si>
  <si>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</si>
  <si>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</si>
  <si>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</si>
  <si>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</si>
  <si>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</si>
  <si>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</si>
  <si>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</si>
  <si>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</si>
  <si>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</si>
  <si>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</si>
  <si>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</si>
  <si>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</si>
  <si>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</si>
  <si>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</si>
  <si>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</si>
  <si>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</si>
  <si>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</si>
  <si>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</si>
  <si>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</si>
  <si>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</si>
  <si>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</si>
  <si>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</si>
  <si>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</si>
  <si>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</si>
  <si>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</si>
  <si>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</si>
  <si>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</si>
  <si>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</si>
  <si>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</si>
  <si>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</si>
  <si>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</si>
  <si>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</si>
  <si>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</si>
  <si>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</si>
  <si>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</si>
  <si>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</si>
  <si>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</si>
  <si>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</si>
  <si>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</si>
  <si>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</si>
  <si>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</si>
  <si>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</si>
  <si>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</si>
  <si>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</si>
  <si>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</si>
  <si>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</si>
  <si>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</si>
  <si>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</si>
  <si>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</si>
  <si>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</si>
  <si>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</si>
  <si>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</si>
  <si>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</si>
  <si>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</si>
  <si>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</si>
  <si>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</si>
  <si>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</si>
  <si>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</si>
  <si>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</si>
  <si>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</si>
  <si>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</si>
  <si>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</si>
  <si>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</si>
  <si>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</si>
  <si>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</si>
  <si>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</si>
  <si>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</si>
  <si>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</si>
  <si>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</si>
  <si>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</si>
  <si>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</si>
  <si>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</si>
  <si>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</si>
  <si>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</si>
  <si>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</si>
  <si>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</si>
  <si>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</si>
  <si>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</si>
  <si>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</si>
  <si>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</si>
  <si>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</si>
  <si>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</si>
  <si>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</si>
  <si>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</si>
  <si>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</si>
  <si>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</si>
  <si>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</si>
  <si>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</si>
  <si>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</si>
  <si>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</si>
  <si>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</si>
  <si>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</si>
  <si>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</si>
  <si>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</si>
  <si>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</si>
  <si>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</si>
  <si>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</si>
  <si>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</si>
  <si>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</si>
  <si>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</si>
  <si>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</si>
  <si>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</si>
  <si>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</si>
  <si>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</si>
  <si>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</si>
  <si>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</si>
  <si>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</si>
  <si>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</si>
  <si>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</si>
  <si>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</si>
  <si>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</si>
  <si>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</si>
  <si>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</si>
  <si>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</si>
  <si>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</si>
  <si>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</si>
  <si>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</si>
  <si>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</si>
  <si>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</si>
  <si>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</si>
  <si>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</si>
  <si>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</si>
  <si>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</si>
  <si>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</si>
  <si>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</si>
  <si>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</si>
  <si>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</si>
  <si>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</si>
  <si>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</si>
  <si>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</si>
  <si>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</si>
  <si>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</si>
  <si>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</si>
  <si>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</si>
  <si>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</si>
  <si>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</si>
  <si>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</si>
  <si>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</si>
  <si>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</si>
  <si>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</si>
  <si>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</si>
  <si>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</si>
  <si>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</si>
  <si>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</si>
  <si>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</si>
  <si>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</si>
  <si>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</si>
  <si>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</si>
  <si>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</si>
  <si>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</si>
  <si>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</si>
  <si>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</si>
  <si>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</si>
  <si>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</si>
  <si>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</si>
  <si>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</si>
  <si>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</si>
  <si>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</si>
  <si>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</si>
  <si>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</si>
  <si>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</si>
  <si>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</si>
  <si>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</si>
  <si>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</si>
  <si>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</si>
  <si>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</si>
  <si>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</si>
  <si>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</si>
  <si>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</si>
  <si>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</si>
  <si>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</si>
  <si>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</si>
  <si>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</si>
  <si>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</si>
  <si>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</si>
  <si>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</si>
  <si>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</si>
  <si>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</si>
  <si>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</si>
  <si>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</si>
  <si>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</si>
  <si>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</si>
  <si>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</si>
  <si>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</si>
  <si>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</si>
  <si>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</si>
  <si>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</si>
  <si>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</si>
  <si>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</si>
  <si>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</si>
  <si>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</si>
  <si>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</si>
  <si>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</si>
  <si>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</si>
  <si>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</si>
  <si>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</si>
  <si>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</si>
  <si>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</si>
  <si>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</si>
  <si>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</si>
  <si>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</si>
  <si>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</si>
  <si>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</si>
  <si>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</si>
  <si>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</si>
  <si>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</si>
  <si>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</si>
  <si>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</si>
  <si>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</si>
  <si>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</si>
  <si>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</si>
  <si>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</si>
  <si>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</si>
  <si>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</si>
  <si>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</si>
  <si>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</si>
  <si>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</si>
  <si>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</si>
  <si>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</si>
  <si>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</si>
  <si>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</si>
  <si>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</si>
  <si>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</si>
  <si>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</si>
  <si>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</si>
  <si>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</si>
  <si>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</si>
  <si>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</si>
  <si>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</si>
  <si>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</si>
  <si>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</si>
  <si>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</si>
  <si>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</si>
  <si>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</si>
  <si>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</si>
  <si>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</si>
  <si>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</si>
  <si>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</si>
  <si>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</si>
  <si>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</si>
  <si>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</si>
  <si>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</si>
  <si>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</si>
  <si>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</si>
  <si>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</si>
  <si>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</si>
  <si>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</si>
  <si>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</si>
  <si>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</si>
  <si>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</si>
  <si>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</si>
  <si>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</si>
  <si>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</si>
  <si>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</si>
  <si>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</si>
  <si>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</si>
  <si>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</si>
  <si>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</si>
  <si>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</si>
  <si>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</si>
  <si>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</si>
  <si>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</si>
  <si>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</si>
  <si>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</si>
  <si>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</si>
  <si>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</si>
  <si>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</si>
  <si>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</si>
  <si>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</si>
  <si>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</si>
  <si>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</si>
  <si>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</si>
  <si>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</si>
  <si>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</si>
  <si>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</si>
  <si>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</si>
  <si>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</si>
  <si>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</si>
  <si>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</si>
  <si>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</si>
  <si>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</si>
  <si>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</si>
  <si>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</si>
  <si>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</si>
  <si>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</si>
  <si>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</si>
  <si>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</si>
  <si>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</si>
  <si>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</si>
  <si>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</si>
  <si>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</si>
  <si>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</si>
  <si>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</si>
  <si>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</si>
  <si>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</si>
  <si>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</si>
  <si>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</si>
  <si>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</si>
  <si>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de Planeación de Guanajuato, Gto.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</si>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</sst>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600</v>
      </c>
      <c r="B1" s="161"/>
      <c r="C1" s="115" t="s">
        <v>494</v>
      </c>
      <c r="D1" s="116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149999999999999" customHeight="1" x14ac:dyDescent="0.2">
      <c r="A3" s="164" t="s">
        <v>601</v>
      </c>
      <c r="B3" s="165"/>
      <c r="C3" s="10" t="s">
        <v>496</v>
      </c>
      <c r="D3" s="118">
        <v>4</v>
      </c>
    </row>
    <row r="4" spans="1:4" ht="16.149999999999999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29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600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502</v>
      </c>
      <c r="B2" s="163"/>
      <c r="C2" s="163"/>
      <c r="D2" s="10" t="s">
        <v>498</v>
      </c>
      <c r="E2" s="19" t="s">
        <v>500</v>
      </c>
    </row>
    <row r="3" spans="1:5" s="11" customFormat="1" ht="18.95" customHeight="1" x14ac:dyDescent="0.25">
      <c r="A3" s="163" t="s">
        <v>601</v>
      </c>
      <c r="B3" s="163"/>
      <c r="C3" s="163"/>
      <c r="D3" s="10" t="s">
        <v>499</v>
      </c>
      <c r="E3" s="19">
        <v>4</v>
      </c>
    </row>
    <row r="4" spans="1:5" s="11" customFormat="1" ht="18.95" customHeight="1" x14ac:dyDescent="0.25">
      <c r="A4" s="163" t="s">
        <v>515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8699520.9900000002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0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8699520.9900000002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8699520.9900000002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8699520.9900000002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8444937.5800000001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8344098.6999999993</v>
      </c>
      <c r="D95" s="124">
        <f>C95/$C$94</f>
        <v>0.9880592509956716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7204377.2599999998</v>
      </c>
      <c r="D96" s="124">
        <f t="shared" ref="D96:D159" si="0">C96/$C$94</f>
        <v>0.85310011965772281</v>
      </c>
      <c r="E96" s="42"/>
    </row>
    <row r="97" spans="1:5" x14ac:dyDescent="0.2">
      <c r="A97" s="44">
        <v>5111</v>
      </c>
      <c r="B97" s="42" t="s">
        <v>279</v>
      </c>
      <c r="C97" s="45">
        <v>2003816.06</v>
      </c>
      <c r="D97" s="46">
        <f t="shared" si="0"/>
        <v>0.2372801505064529</v>
      </c>
      <c r="E97" s="42"/>
    </row>
    <row r="98" spans="1:5" x14ac:dyDescent="0.2">
      <c r="A98" s="44">
        <v>5112</v>
      </c>
      <c r="B98" s="42" t="s">
        <v>280</v>
      </c>
      <c r="C98" s="45">
        <v>2000</v>
      </c>
      <c r="D98" s="46">
        <f t="shared" si="0"/>
        <v>2.3682827505280387E-4</v>
      </c>
      <c r="E98" s="42"/>
    </row>
    <row r="99" spans="1:5" x14ac:dyDescent="0.2">
      <c r="A99" s="44">
        <v>5113</v>
      </c>
      <c r="B99" s="42" t="s">
        <v>281</v>
      </c>
      <c r="C99" s="45">
        <v>680011.8</v>
      </c>
      <c r="D99" s="46">
        <f t="shared" si="0"/>
        <v>8.0523010804776141E-2</v>
      </c>
      <c r="E99" s="42"/>
    </row>
    <row r="100" spans="1:5" x14ac:dyDescent="0.2">
      <c r="A100" s="44">
        <v>5114</v>
      </c>
      <c r="B100" s="42" t="s">
        <v>282</v>
      </c>
      <c r="C100" s="45">
        <v>1647879.04</v>
      </c>
      <c r="D100" s="46">
        <f t="shared" si="0"/>
        <v>0.19513217526943522</v>
      </c>
      <c r="E100" s="42"/>
    </row>
    <row r="101" spans="1:5" x14ac:dyDescent="0.2">
      <c r="A101" s="44">
        <v>5115</v>
      </c>
      <c r="B101" s="42" t="s">
        <v>283</v>
      </c>
      <c r="C101" s="45">
        <v>2870670.36</v>
      </c>
      <c r="D101" s="46">
        <f t="shared" si="0"/>
        <v>0.33992795480200577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223665.38</v>
      </c>
      <c r="D103" s="124">
        <f t="shared" si="0"/>
        <v>2.6485143067214952E-2</v>
      </c>
      <c r="E103" s="42"/>
    </row>
    <row r="104" spans="1:5" x14ac:dyDescent="0.2">
      <c r="A104" s="44">
        <v>5121</v>
      </c>
      <c r="B104" s="42" t="s">
        <v>286</v>
      </c>
      <c r="C104" s="45">
        <v>124007.56</v>
      </c>
      <c r="D104" s="46">
        <f t="shared" si="0"/>
        <v>1.468424826415354E-2</v>
      </c>
      <c r="E104" s="42"/>
    </row>
    <row r="105" spans="1:5" x14ac:dyDescent="0.2">
      <c r="A105" s="44">
        <v>5122</v>
      </c>
      <c r="B105" s="42" t="s">
        <v>287</v>
      </c>
      <c r="C105" s="45">
        <v>70794.649999999994</v>
      </c>
      <c r="D105" s="46">
        <f t="shared" si="0"/>
        <v>8.3830874212334899E-3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28</v>
      </c>
      <c r="D107" s="46">
        <f t="shared" si="0"/>
        <v>3.3155958507392544E-6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28100.17</v>
      </c>
      <c r="D109" s="46">
        <f t="shared" si="0"/>
        <v>3.3274573948952738E-3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735</v>
      </c>
      <c r="D112" s="46">
        <f t="shared" si="0"/>
        <v>8.7034391081905433E-5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916056.06</v>
      </c>
      <c r="D113" s="124">
        <f t="shared" si="0"/>
        <v>0.10847398827073391</v>
      </c>
      <c r="E113" s="42"/>
    </row>
    <row r="114" spans="1:5" x14ac:dyDescent="0.2">
      <c r="A114" s="44">
        <v>5131</v>
      </c>
      <c r="B114" s="42" t="s">
        <v>296</v>
      </c>
      <c r="C114" s="45">
        <v>152637</v>
      </c>
      <c r="D114" s="46">
        <f t="shared" si="0"/>
        <v>1.8074378709617412E-2</v>
      </c>
      <c r="E114" s="42"/>
    </row>
    <row r="115" spans="1:5" x14ac:dyDescent="0.2">
      <c r="A115" s="44">
        <v>5132</v>
      </c>
      <c r="B115" s="42" t="s">
        <v>297</v>
      </c>
      <c r="C115" s="45">
        <v>205439.6</v>
      </c>
      <c r="D115" s="46">
        <f t="shared" si="0"/>
        <v>2.4326953047769006E-2</v>
      </c>
      <c r="E115" s="42"/>
    </row>
    <row r="116" spans="1:5" x14ac:dyDescent="0.2">
      <c r="A116" s="44">
        <v>5133</v>
      </c>
      <c r="B116" s="42" t="s">
        <v>298</v>
      </c>
      <c r="C116" s="45">
        <v>362409.44</v>
      </c>
      <c r="D116" s="46">
        <f t="shared" si="0"/>
        <v>4.2914401269026313E-2</v>
      </c>
      <c r="E116" s="42"/>
    </row>
    <row r="117" spans="1:5" x14ac:dyDescent="0.2">
      <c r="A117" s="44">
        <v>5134</v>
      </c>
      <c r="B117" s="42" t="s">
        <v>299</v>
      </c>
      <c r="C117" s="45">
        <v>19703.349999999999</v>
      </c>
      <c r="D117" s="46">
        <f t="shared" si="0"/>
        <v>2.3331551966308314E-3</v>
      </c>
      <c r="E117" s="42"/>
    </row>
    <row r="118" spans="1:5" x14ac:dyDescent="0.2">
      <c r="A118" s="44">
        <v>5135</v>
      </c>
      <c r="B118" s="42" t="s">
        <v>300</v>
      </c>
      <c r="C118" s="45">
        <v>13053.51</v>
      </c>
      <c r="D118" s="46">
        <f t="shared" si="0"/>
        <v>1.545720128342263E-3</v>
      </c>
      <c r="E118" s="42"/>
    </row>
    <row r="119" spans="1:5" x14ac:dyDescent="0.2">
      <c r="A119" s="44">
        <v>5136</v>
      </c>
      <c r="B119" s="42" t="s">
        <v>301</v>
      </c>
      <c r="C119" s="45">
        <v>11143.16</v>
      </c>
      <c r="D119" s="46">
        <f t="shared" si="0"/>
        <v>1.319507680718701E-3</v>
      </c>
      <c r="E119" s="42"/>
    </row>
    <row r="120" spans="1:5" x14ac:dyDescent="0.2">
      <c r="A120" s="44">
        <v>5137</v>
      </c>
      <c r="B120" s="42" t="s">
        <v>302</v>
      </c>
      <c r="C120" s="45">
        <v>3621</v>
      </c>
      <c r="D120" s="46">
        <f t="shared" si="0"/>
        <v>4.2877759198310141E-4</v>
      </c>
      <c r="E120" s="42"/>
    </row>
    <row r="121" spans="1:5" x14ac:dyDescent="0.2">
      <c r="A121" s="44">
        <v>5138</v>
      </c>
      <c r="B121" s="42" t="s">
        <v>303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5139</v>
      </c>
      <c r="B122" s="42" t="s">
        <v>304</v>
      </c>
      <c r="C122" s="45">
        <v>148049</v>
      </c>
      <c r="D122" s="46">
        <f t="shared" si="0"/>
        <v>1.7531094646646282E-2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100838.88</v>
      </c>
      <c r="D181" s="124">
        <f t="shared" si="1"/>
        <v>1.1940749004328342E-2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100838.88</v>
      </c>
      <c r="D182" s="124">
        <f t="shared" si="1"/>
        <v>1.1940749004328342E-2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100838.88</v>
      </c>
      <c r="D187" s="46">
        <f t="shared" si="1"/>
        <v>1.1940749004328342E-2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95" customHeight="1" x14ac:dyDescent="0.25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4</v>
      </c>
    </row>
    <row r="4" spans="1:8" s="11" customFormat="1" ht="18.95" customHeight="1" x14ac:dyDescent="0.25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990533.33</v>
      </c>
      <c r="D15" s="18">
        <v>990533.33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51805.25</v>
      </c>
      <c r="D20" s="18">
        <v>51805.25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229121.76</v>
      </c>
      <c r="D23" s="18">
        <v>229121.76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1424508.09</v>
      </c>
      <c r="D64" s="18">
        <f t="shared" ref="D64:E64" si="0">SUM(D65:D72)</f>
        <v>100838.88</v>
      </c>
      <c r="E64" s="18">
        <f t="shared" si="0"/>
        <v>1022447.99</v>
      </c>
    </row>
    <row r="65" spans="1:9" x14ac:dyDescent="0.2">
      <c r="A65" s="16">
        <v>1241</v>
      </c>
      <c r="B65" s="14" t="s">
        <v>157</v>
      </c>
      <c r="C65" s="18">
        <v>923470.25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41266.639999999999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223000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100838.88</v>
      </c>
      <c r="E69" s="18">
        <v>1022447.99</v>
      </c>
    </row>
    <row r="70" spans="1:9" x14ac:dyDescent="0.2">
      <c r="A70" s="16">
        <v>1246</v>
      </c>
      <c r="B70" s="14" t="s">
        <v>162</v>
      </c>
      <c r="C70" s="18">
        <v>236771.20000000001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26050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26050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1391455.5799999998</v>
      </c>
      <c r="D110" s="18">
        <f>SUM(D111:D119)</f>
        <v>1391455.5799999998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219253.34</v>
      </c>
      <c r="D111" s="18">
        <f>C111</f>
        <v>219253.34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75694.87</v>
      </c>
      <c r="D112" s="18">
        <f t="shared" ref="D112:D119" si="1">C112</f>
        <v>75694.87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-32022.58</v>
      </c>
      <c r="D117" s="18">
        <f t="shared" si="1"/>
        <v>-32022.58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1128529.95</v>
      </c>
      <c r="D119" s="18">
        <f t="shared" si="1"/>
        <v>1128529.95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5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95" customHeight="1" x14ac:dyDescent="0.2">
      <c r="A3" s="171" t="s">
        <v>601</v>
      </c>
      <c r="B3" s="171"/>
      <c r="C3" s="171"/>
      <c r="D3" s="21" t="s">
        <v>499</v>
      </c>
      <c r="E3" s="22">
        <v>4</v>
      </c>
    </row>
    <row r="4" spans="1:5" ht="18.95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254583.41</v>
      </c>
    </row>
    <row r="16" spans="1:5" x14ac:dyDescent="0.2">
      <c r="A16" s="27">
        <v>3220</v>
      </c>
      <c r="B16" s="23" t="s">
        <v>387</v>
      </c>
      <c r="C16" s="28">
        <v>2649692.19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3" zoomScale="130" zoomScaleNormal="130" workbookViewId="0">
      <selection activeCell="E37" sqref="E3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95" customHeight="1" x14ac:dyDescent="0.25">
      <c r="A3" s="171" t="s">
        <v>601</v>
      </c>
      <c r="B3" s="171"/>
      <c r="C3" s="171"/>
      <c r="D3" s="21" t="s">
        <v>499</v>
      </c>
      <c r="E3" s="22">
        <v>4</v>
      </c>
    </row>
    <row r="4" spans="1:5" s="29" customFormat="1" ht="18.95" customHeight="1" x14ac:dyDescent="0.25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2624815.7400000002</v>
      </c>
      <c r="D10" s="28">
        <v>2679525.59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2624815.7400000002</v>
      </c>
      <c r="D16" s="84">
        <f>SUM(D9:D15)</f>
        <v>2679525.59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130795.02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130795.02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0</v>
      </c>
      <c r="D44" s="84">
        <f>D21+D29+D38</f>
        <v>130795.02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254583.41</v>
      </c>
      <c r="D48" s="84">
        <v>947592.51</v>
      </c>
    </row>
    <row r="49" spans="1:4" x14ac:dyDescent="0.2">
      <c r="A49" s="27"/>
      <c r="B49" s="85" t="s">
        <v>509</v>
      </c>
      <c r="C49" s="84">
        <f>C54+C66+C94+C97+C50</f>
        <v>199020.32</v>
      </c>
      <c r="D49" s="84">
        <f>D54+D66+D94+D97+D50</f>
        <v>315448.59999999998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100838.88</v>
      </c>
      <c r="D66" s="84">
        <f>D67+D76+D79+D85</f>
        <v>111962.55</v>
      </c>
    </row>
    <row r="67" spans="1:4" x14ac:dyDescent="0.2">
      <c r="A67" s="27">
        <v>5510</v>
      </c>
      <c r="B67" s="23" t="s">
        <v>357</v>
      </c>
      <c r="C67" s="28">
        <f>SUM(C68:C75)</f>
        <v>100838.88</v>
      </c>
      <c r="D67" s="28">
        <f>SUM(D68:D75)</f>
        <v>111962.55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100838.88</v>
      </c>
      <c r="D72" s="28">
        <v>106752.55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5210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98181.440000000002</v>
      </c>
      <c r="D97" s="84">
        <f>SUM(D98:D102)</f>
        <v>203486.05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50734.05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98181.440000000002</v>
      </c>
      <c r="D100" s="28">
        <v>152752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453603.73</v>
      </c>
      <c r="D145" s="84">
        <f>D48+D49+D103-D109-D112</f>
        <v>1263041.1099999999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600</v>
      </c>
      <c r="B1" s="173"/>
      <c r="C1" s="174"/>
    </row>
    <row r="2" spans="1:3" s="30" customFormat="1" ht="18" customHeight="1" x14ac:dyDescent="0.25">
      <c r="A2" s="175" t="s">
        <v>505</v>
      </c>
      <c r="B2" s="176"/>
      <c r="C2" s="177"/>
    </row>
    <row r="3" spans="1:3" s="30" customFormat="1" ht="18" customHeight="1" x14ac:dyDescent="0.25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8699520.9900000002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8699520.9900000002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opLeftCell="A19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507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15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8344098.7000000002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100838.88</v>
      </c>
    </row>
    <row r="32" spans="1:3" x14ac:dyDescent="0.2">
      <c r="A32" s="78" t="s">
        <v>469</v>
      </c>
      <c r="B32" s="65" t="s">
        <v>357</v>
      </c>
      <c r="C32" s="97">
        <v>100838.88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8444937.5800000001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5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95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95" customHeight="1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4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599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mel garcia peñuelas</cp:lastModifiedBy>
  <cp:lastPrinted>2019-02-13T21:19:08Z</cp:lastPrinted>
  <dcterms:created xsi:type="dcterms:W3CDTF">2012-12-11T20:36:24Z</dcterms:created>
  <dcterms:modified xsi:type="dcterms:W3CDTF">2025-01-22T03:01:15Z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