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2B65B0C2-776B-416E-AF61-7C81638FD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2" r:id="rId10"/>
    <sheet name="Formato 7 b)" sheetId="13" r:id="rId11"/>
    <sheet name="Formato 7 c)" sheetId="10" r:id="rId12"/>
    <sheet name="Formato 7 d)" sheetId="11" r:id="rId13"/>
  </sheets>
  <externalReferences>
    <externalReference r:id="rId14"/>
    <externalReference r:id="rId15"/>
    <externalReference r:id="rId16"/>
    <externalReference r:id="rId17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3">'Formato 4'!$A$1:$E$75</definedName>
    <definedName name="_xlnm.Print_Area" localSheetId="5">'Formato 6 a)'!$A$1:$G$160</definedName>
    <definedName name="_xlnm.Print_Area" localSheetId="7">'Formato 6 c)'!$A$1:$G$78</definedName>
    <definedName name="ENTE_PUBLICO">'[4]Info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F13" i="4" l="1"/>
  <c r="A2" i="13"/>
  <c r="B7" i="13"/>
  <c r="C7" i="13"/>
  <c r="D7" i="13"/>
  <c r="E7" i="13"/>
  <c r="F7" i="13"/>
  <c r="G7" i="13"/>
  <c r="B18" i="13"/>
  <c r="C18" i="13"/>
  <c r="D18" i="13"/>
  <c r="D29" i="13" s="1"/>
  <c r="E18" i="13"/>
  <c r="E29" i="13" s="1"/>
  <c r="F18" i="13"/>
  <c r="G18" i="13"/>
  <c r="B29" i="13"/>
  <c r="C29" i="13"/>
  <c r="F29" i="13"/>
  <c r="G29" i="13"/>
  <c r="A2" i="12"/>
  <c r="B7" i="12"/>
  <c r="C7" i="12"/>
  <c r="D7" i="12"/>
  <c r="D31" i="12" s="1"/>
  <c r="E7" i="12"/>
  <c r="E31" i="12" s="1"/>
  <c r="F7" i="12"/>
  <c r="G7" i="12"/>
  <c r="B21" i="12"/>
  <c r="C21" i="12"/>
  <c r="C31" i="12" s="1"/>
  <c r="D21" i="12"/>
  <c r="E21" i="12"/>
  <c r="F21" i="12"/>
  <c r="G21" i="12"/>
  <c r="B28" i="12"/>
  <c r="C28" i="12"/>
  <c r="D28" i="12"/>
  <c r="E28" i="12"/>
  <c r="F28" i="12"/>
  <c r="G28" i="12"/>
  <c r="B31" i="12"/>
  <c r="F31" i="12"/>
  <c r="G31" i="12"/>
  <c r="B6" i="11"/>
  <c r="B28" i="11" s="1"/>
  <c r="C6" i="11"/>
  <c r="D6" i="11"/>
  <c r="E6" i="11"/>
  <c r="F6" i="11"/>
  <c r="G6" i="11"/>
  <c r="B17" i="11"/>
  <c r="C17" i="11"/>
  <c r="D17" i="11"/>
  <c r="D28" i="11" s="1"/>
  <c r="E17" i="11"/>
  <c r="E28" i="11" s="1"/>
  <c r="F17" i="11"/>
  <c r="G17" i="11"/>
  <c r="C28" i="11"/>
  <c r="F28" i="11"/>
  <c r="G28" i="11"/>
  <c r="B6" i="10"/>
  <c r="C6" i="10"/>
  <c r="C31" i="10" s="1"/>
  <c r="D6" i="10"/>
  <c r="D31" i="10" s="1"/>
  <c r="E6" i="10"/>
  <c r="F6" i="10"/>
  <c r="G6" i="10"/>
  <c r="G31" i="10" s="1"/>
  <c r="B21" i="10"/>
  <c r="C21" i="10"/>
  <c r="D21" i="10"/>
  <c r="E21" i="10"/>
  <c r="F21" i="10"/>
  <c r="G21" i="10"/>
  <c r="B28" i="10"/>
  <c r="C28" i="10"/>
  <c r="D28" i="10"/>
  <c r="E28" i="10"/>
  <c r="F28" i="10"/>
  <c r="G28" i="10"/>
  <c r="B31" i="10"/>
  <c r="E31" i="10"/>
  <c r="F31" i="10"/>
  <c r="B36" i="10"/>
  <c r="C36" i="10"/>
  <c r="D36" i="10"/>
  <c r="E36" i="10"/>
  <c r="F36" i="10"/>
  <c r="G36" i="10"/>
  <c r="B9" i="9"/>
  <c r="E9" i="9"/>
  <c r="F9" i="9"/>
  <c r="D10" i="9"/>
  <c r="G10" i="9"/>
  <c r="D11" i="9"/>
  <c r="G11" i="9" s="1"/>
  <c r="B12" i="9"/>
  <c r="C12" i="9"/>
  <c r="C9" i="9" s="1"/>
  <c r="C33" i="9" s="1"/>
  <c r="E12" i="9"/>
  <c r="F12" i="9"/>
  <c r="D13" i="9"/>
  <c r="G13" i="9" s="1"/>
  <c r="G12" i="9" s="1"/>
  <c r="D14" i="9"/>
  <c r="G14" i="9"/>
  <c r="D15" i="9"/>
  <c r="G15" i="9" s="1"/>
  <c r="B16" i="9"/>
  <c r="C16" i="9"/>
  <c r="E16" i="9"/>
  <c r="F16" i="9"/>
  <c r="D17" i="9"/>
  <c r="G17" i="9" s="1"/>
  <c r="G16" i="9" s="1"/>
  <c r="D18" i="9"/>
  <c r="G18" i="9"/>
  <c r="D19" i="9"/>
  <c r="G19" i="9" s="1"/>
  <c r="C21" i="9"/>
  <c r="D22" i="9"/>
  <c r="G22" i="9" s="1"/>
  <c r="D23" i="9"/>
  <c r="G23" i="9"/>
  <c r="B24" i="9"/>
  <c r="B21" i="9" s="1"/>
  <c r="C24" i="9"/>
  <c r="E24" i="9"/>
  <c r="E21" i="9" s="1"/>
  <c r="E33" i="9" s="1"/>
  <c r="F24" i="9"/>
  <c r="F21" i="9" s="1"/>
  <c r="F33" i="9" s="1"/>
  <c r="D25" i="9"/>
  <c r="D24" i="9" s="1"/>
  <c r="G25" i="9"/>
  <c r="G24" i="9" s="1"/>
  <c r="D26" i="9"/>
  <c r="G26" i="9" s="1"/>
  <c r="D27" i="9"/>
  <c r="G27" i="9"/>
  <c r="B28" i="9"/>
  <c r="C28" i="9"/>
  <c r="E28" i="9"/>
  <c r="F28" i="9"/>
  <c r="D29" i="9"/>
  <c r="D28" i="9" s="1"/>
  <c r="G29" i="9"/>
  <c r="G28" i="9" s="1"/>
  <c r="D30" i="9"/>
  <c r="G30" i="9" s="1"/>
  <c r="D31" i="9"/>
  <c r="G31" i="9"/>
  <c r="B10" i="8"/>
  <c r="B9" i="8" s="1"/>
  <c r="C10" i="8"/>
  <c r="C9" i="8" s="1"/>
  <c r="E10" i="8"/>
  <c r="F10" i="8"/>
  <c r="F9" i="8" s="1"/>
  <c r="F77" i="8" s="1"/>
  <c r="D11" i="8"/>
  <c r="D10" i="8" s="1"/>
  <c r="G11" i="8"/>
  <c r="D12" i="8"/>
  <c r="G12" i="8"/>
  <c r="G10" i="8" s="1"/>
  <c r="D13" i="8"/>
  <c r="G13" i="8"/>
  <c r="D14" i="8"/>
  <c r="G14" i="8"/>
  <c r="D15" i="8"/>
  <c r="G15" i="8"/>
  <c r="D16" i="8"/>
  <c r="G16" i="8"/>
  <c r="D17" i="8"/>
  <c r="G17" i="8"/>
  <c r="D18" i="8"/>
  <c r="G18" i="8"/>
  <c r="B19" i="8"/>
  <c r="C19" i="8"/>
  <c r="E19" i="8"/>
  <c r="E9" i="8" s="1"/>
  <c r="E77" i="8" s="1"/>
  <c r="F19" i="8"/>
  <c r="D20" i="8"/>
  <c r="D19" i="8" s="1"/>
  <c r="G20" i="8"/>
  <c r="G19" i="8" s="1"/>
  <c r="D21" i="8"/>
  <c r="G21" i="8"/>
  <c r="D22" i="8"/>
  <c r="G22" i="8"/>
  <c r="D23" i="8"/>
  <c r="G23" i="8"/>
  <c r="D24" i="8"/>
  <c r="G24" i="8"/>
  <c r="D25" i="8"/>
  <c r="G25" i="8"/>
  <c r="D26" i="8"/>
  <c r="G26" i="8"/>
  <c r="B27" i="8"/>
  <c r="C27" i="8"/>
  <c r="E27" i="8"/>
  <c r="F27" i="8"/>
  <c r="D28" i="8"/>
  <c r="D27" i="8" s="1"/>
  <c r="G28" i="8"/>
  <c r="G27" i="8" s="1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B37" i="8"/>
  <c r="C37" i="8"/>
  <c r="E37" i="8"/>
  <c r="F37" i="8"/>
  <c r="D38" i="8"/>
  <c r="D37" i="8" s="1"/>
  <c r="G38" i="8"/>
  <c r="D39" i="8"/>
  <c r="G39" i="8"/>
  <c r="D40" i="8"/>
  <c r="G40" i="8" s="1"/>
  <c r="D41" i="8"/>
  <c r="G41" i="8"/>
  <c r="B44" i="8"/>
  <c r="C44" i="8"/>
  <c r="E44" i="8"/>
  <c r="E43" i="8" s="1"/>
  <c r="F44" i="8"/>
  <c r="D45" i="8"/>
  <c r="D44" i="8" s="1"/>
  <c r="G45" i="8"/>
  <c r="G44" i="8" s="1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B53" i="8"/>
  <c r="B43" i="8" s="1"/>
  <c r="C53" i="8"/>
  <c r="C43" i="8" s="1"/>
  <c r="E53" i="8"/>
  <c r="F53" i="8"/>
  <c r="F43" i="8" s="1"/>
  <c r="D54" i="8"/>
  <c r="D53" i="8" s="1"/>
  <c r="G54" i="8"/>
  <c r="D55" i="8"/>
  <c r="G55" i="8"/>
  <c r="G53" i="8" s="1"/>
  <c r="D56" i="8"/>
  <c r="G56" i="8"/>
  <c r="D57" i="8"/>
  <c r="G57" i="8"/>
  <c r="D58" i="8"/>
  <c r="G58" i="8"/>
  <c r="D59" i="8"/>
  <c r="G59" i="8"/>
  <c r="D60" i="8"/>
  <c r="G60" i="8"/>
  <c r="B61" i="8"/>
  <c r="C61" i="8"/>
  <c r="E61" i="8"/>
  <c r="F61" i="8"/>
  <c r="D62" i="8"/>
  <c r="D61" i="8" s="1"/>
  <c r="G62" i="8"/>
  <c r="D63" i="8"/>
  <c r="G63" i="8"/>
  <c r="G61" i="8" s="1"/>
  <c r="D64" i="8"/>
  <c r="G64" i="8"/>
  <c r="D65" i="8"/>
  <c r="G65" i="8"/>
  <c r="D66" i="8"/>
  <c r="G66" i="8"/>
  <c r="D67" i="8"/>
  <c r="G67" i="8"/>
  <c r="D68" i="8"/>
  <c r="G68" i="8"/>
  <c r="D69" i="8"/>
  <c r="G69" i="8"/>
  <c r="D70" i="8"/>
  <c r="G70" i="8"/>
  <c r="B71" i="8"/>
  <c r="C71" i="8"/>
  <c r="E71" i="8"/>
  <c r="F71" i="8"/>
  <c r="D72" i="8"/>
  <c r="D71" i="8" s="1"/>
  <c r="G72" i="8"/>
  <c r="D73" i="8"/>
  <c r="G73" i="8"/>
  <c r="G71" i="8" s="1"/>
  <c r="D74" i="8"/>
  <c r="G74" i="8"/>
  <c r="D75" i="8"/>
  <c r="G75" i="8"/>
  <c r="B9" i="7"/>
  <c r="C9" i="7"/>
  <c r="E9" i="7"/>
  <c r="E29" i="7" s="1"/>
  <c r="F9" i="7"/>
  <c r="D10" i="7"/>
  <c r="D9" i="7" s="1"/>
  <c r="G10" i="7"/>
  <c r="G9" i="7" s="1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B19" i="7"/>
  <c r="C19" i="7"/>
  <c r="E19" i="7"/>
  <c r="F19" i="7"/>
  <c r="D20" i="7"/>
  <c r="D19" i="7" s="1"/>
  <c r="G20" i="7"/>
  <c r="D21" i="7"/>
  <c r="G21" i="7"/>
  <c r="G19" i="7" s="1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B29" i="7"/>
  <c r="C29" i="7"/>
  <c r="D29" i="7" s="1"/>
  <c r="G29" i="7" s="1"/>
  <c r="F29" i="7"/>
  <c r="B10" i="6"/>
  <c r="B9" i="6" s="1"/>
  <c r="C10" i="6"/>
  <c r="C9" i="6" s="1"/>
  <c r="E10" i="6"/>
  <c r="F10" i="6"/>
  <c r="F9" i="6" s="1"/>
  <c r="D11" i="6"/>
  <c r="D10" i="6" s="1"/>
  <c r="G11" i="6"/>
  <c r="D12" i="6"/>
  <c r="G12" i="6"/>
  <c r="G10" i="6" s="1"/>
  <c r="D13" i="6"/>
  <c r="G13" i="6"/>
  <c r="D14" i="6"/>
  <c r="G14" i="6"/>
  <c r="D15" i="6"/>
  <c r="G15" i="6"/>
  <c r="D16" i="6"/>
  <c r="G16" i="6"/>
  <c r="D17" i="6"/>
  <c r="G17" i="6"/>
  <c r="B18" i="6"/>
  <c r="C18" i="6"/>
  <c r="E18" i="6"/>
  <c r="F18" i="6"/>
  <c r="D19" i="6"/>
  <c r="D18" i="6" s="1"/>
  <c r="G19" i="6"/>
  <c r="D20" i="6"/>
  <c r="G20" i="6"/>
  <c r="G18" i="6" s="1"/>
  <c r="D21" i="6"/>
  <c r="G21" i="6"/>
  <c r="D22" i="6"/>
  <c r="G22" i="6"/>
  <c r="D23" i="6"/>
  <c r="G23" i="6"/>
  <c r="D24" i="6"/>
  <c r="G24" i="6"/>
  <c r="D25" i="6"/>
  <c r="G25" i="6"/>
  <c r="D26" i="6"/>
  <c r="G26" i="6"/>
  <c r="D27" i="6"/>
  <c r="G27" i="6"/>
  <c r="B28" i="6"/>
  <c r="C28" i="6"/>
  <c r="E28" i="6"/>
  <c r="F28" i="6"/>
  <c r="D29" i="6"/>
  <c r="D28" i="6" s="1"/>
  <c r="G29" i="6"/>
  <c r="D30" i="6"/>
  <c r="G30" i="6"/>
  <c r="G28" i="6" s="1"/>
  <c r="D31" i="6"/>
  <c r="G31" i="6"/>
  <c r="D32" i="6"/>
  <c r="G32" i="6"/>
  <c r="D33" i="6"/>
  <c r="G33" i="6"/>
  <c r="D34" i="6"/>
  <c r="G34" i="6"/>
  <c r="D35" i="6"/>
  <c r="G35" i="6"/>
  <c r="D36" i="6"/>
  <c r="G36" i="6"/>
  <c r="D37" i="6"/>
  <c r="G37" i="6"/>
  <c r="B38" i="6"/>
  <c r="C38" i="6"/>
  <c r="E38" i="6"/>
  <c r="F38" i="6"/>
  <c r="D39" i="6"/>
  <c r="D38" i="6" s="1"/>
  <c r="G39" i="6"/>
  <c r="D40" i="6"/>
  <c r="G40" i="6"/>
  <c r="G38" i="6" s="1"/>
  <c r="D41" i="6"/>
  <c r="G41" i="6"/>
  <c r="D42" i="6"/>
  <c r="G42" i="6"/>
  <c r="D43" i="6"/>
  <c r="G43" i="6"/>
  <c r="D44" i="6"/>
  <c r="G44" i="6"/>
  <c r="D45" i="6"/>
  <c r="G45" i="6"/>
  <c r="D46" i="6"/>
  <c r="G46" i="6"/>
  <c r="D47" i="6"/>
  <c r="G47" i="6"/>
  <c r="B48" i="6"/>
  <c r="C48" i="6"/>
  <c r="E48" i="6"/>
  <c r="F48" i="6"/>
  <c r="D49" i="6"/>
  <c r="D48" i="6" s="1"/>
  <c r="G49" i="6"/>
  <c r="D50" i="6"/>
  <c r="G50" i="6"/>
  <c r="G48" i="6" s="1"/>
  <c r="D51" i="6"/>
  <c r="G51" i="6"/>
  <c r="D52" i="6"/>
  <c r="G52" i="6"/>
  <c r="D53" i="6"/>
  <c r="G53" i="6"/>
  <c r="D54" i="6"/>
  <c r="G54" i="6"/>
  <c r="D55" i="6"/>
  <c r="G55" i="6"/>
  <c r="D56" i="6"/>
  <c r="G56" i="6"/>
  <c r="D57" i="6"/>
  <c r="G57" i="6"/>
  <c r="B58" i="6"/>
  <c r="C58" i="6"/>
  <c r="E58" i="6"/>
  <c r="F58" i="6"/>
  <c r="D59" i="6"/>
  <c r="D58" i="6" s="1"/>
  <c r="G59" i="6"/>
  <c r="D60" i="6"/>
  <c r="G60" i="6"/>
  <c r="G58" i="6" s="1"/>
  <c r="D61" i="6"/>
  <c r="G61" i="6"/>
  <c r="B62" i="6"/>
  <c r="C62" i="6"/>
  <c r="E62" i="6"/>
  <c r="F62" i="6"/>
  <c r="D63" i="6"/>
  <c r="D62" i="6" s="1"/>
  <c r="G63" i="6"/>
  <c r="D64" i="6"/>
  <c r="G64" i="6"/>
  <c r="D65" i="6"/>
  <c r="G65" i="6"/>
  <c r="D66" i="6"/>
  <c r="G66" i="6"/>
  <c r="G62" i="6" s="1"/>
  <c r="D67" i="6"/>
  <c r="G67" i="6"/>
  <c r="D68" i="6"/>
  <c r="G68" i="6"/>
  <c r="D69" i="6"/>
  <c r="G69" i="6"/>
  <c r="D70" i="6"/>
  <c r="G70" i="6"/>
  <c r="B71" i="6"/>
  <c r="C71" i="6"/>
  <c r="E71" i="6"/>
  <c r="E9" i="6" s="1"/>
  <c r="F71" i="6"/>
  <c r="D72" i="6"/>
  <c r="D71" i="6" s="1"/>
  <c r="G72" i="6"/>
  <c r="G71" i="6" s="1"/>
  <c r="D73" i="6"/>
  <c r="G73" i="6"/>
  <c r="D74" i="6"/>
  <c r="G74" i="6"/>
  <c r="B75" i="6"/>
  <c r="C75" i="6"/>
  <c r="E75" i="6"/>
  <c r="F75" i="6"/>
  <c r="D76" i="6"/>
  <c r="D75" i="6" s="1"/>
  <c r="G76" i="6"/>
  <c r="G75" i="6" s="1"/>
  <c r="D77" i="6"/>
  <c r="G77" i="6"/>
  <c r="D78" i="6"/>
  <c r="G78" i="6"/>
  <c r="D79" i="6"/>
  <c r="G79" i="6"/>
  <c r="D80" i="6"/>
  <c r="G80" i="6"/>
  <c r="D81" i="6"/>
  <c r="G81" i="6"/>
  <c r="D82" i="6"/>
  <c r="G82" i="6"/>
  <c r="B85" i="6"/>
  <c r="B84" i="6" s="1"/>
  <c r="C85" i="6"/>
  <c r="C84" i="6" s="1"/>
  <c r="E85" i="6"/>
  <c r="F85" i="6"/>
  <c r="F84" i="6" s="1"/>
  <c r="D86" i="6"/>
  <c r="D85" i="6" s="1"/>
  <c r="G86" i="6"/>
  <c r="D87" i="6"/>
  <c r="G87" i="6"/>
  <c r="G85" i="6" s="1"/>
  <c r="D88" i="6"/>
  <c r="G88" i="6"/>
  <c r="D89" i="6"/>
  <c r="G89" i="6"/>
  <c r="D90" i="6"/>
  <c r="G90" i="6"/>
  <c r="D91" i="6"/>
  <c r="G91" i="6"/>
  <c r="D92" i="6"/>
  <c r="G92" i="6"/>
  <c r="B93" i="6"/>
  <c r="C93" i="6"/>
  <c r="E93" i="6"/>
  <c r="F93" i="6"/>
  <c r="D94" i="6"/>
  <c r="D93" i="6" s="1"/>
  <c r="G94" i="6"/>
  <c r="D95" i="6"/>
  <c r="G95" i="6"/>
  <c r="G93" i="6" s="1"/>
  <c r="D96" i="6"/>
  <c r="G96" i="6"/>
  <c r="D97" i="6"/>
  <c r="G97" i="6"/>
  <c r="D98" i="6"/>
  <c r="G98" i="6"/>
  <c r="D99" i="6"/>
  <c r="G99" i="6"/>
  <c r="D100" i="6"/>
  <c r="G100" i="6"/>
  <c r="D101" i="6"/>
  <c r="G101" i="6"/>
  <c r="D102" i="6"/>
  <c r="G102" i="6"/>
  <c r="B103" i="6"/>
  <c r="C103" i="6"/>
  <c r="E103" i="6"/>
  <c r="F103" i="6"/>
  <c r="D104" i="6"/>
  <c r="D103" i="6" s="1"/>
  <c r="G104" i="6"/>
  <c r="D105" i="6"/>
  <c r="G105" i="6"/>
  <c r="G103" i="6" s="1"/>
  <c r="D106" i="6"/>
  <c r="G106" i="6"/>
  <c r="D107" i="6"/>
  <c r="G107" i="6"/>
  <c r="D108" i="6"/>
  <c r="G108" i="6"/>
  <c r="D109" i="6"/>
  <c r="G109" i="6"/>
  <c r="D110" i="6"/>
  <c r="G110" i="6"/>
  <c r="D111" i="6"/>
  <c r="G111" i="6"/>
  <c r="D112" i="6"/>
  <c r="G112" i="6"/>
  <c r="B113" i="6"/>
  <c r="C113" i="6"/>
  <c r="E113" i="6"/>
  <c r="F113" i="6"/>
  <c r="D114" i="6"/>
  <c r="D113" i="6" s="1"/>
  <c r="G114" i="6"/>
  <c r="D115" i="6"/>
  <c r="G115" i="6"/>
  <c r="G113" i="6" s="1"/>
  <c r="D116" i="6"/>
  <c r="G116" i="6"/>
  <c r="D117" i="6"/>
  <c r="G117" i="6"/>
  <c r="D118" i="6"/>
  <c r="G118" i="6"/>
  <c r="D119" i="6"/>
  <c r="G119" i="6"/>
  <c r="D120" i="6"/>
  <c r="G120" i="6"/>
  <c r="D121" i="6"/>
  <c r="G121" i="6"/>
  <c r="D122" i="6"/>
  <c r="G122" i="6"/>
  <c r="B123" i="6"/>
  <c r="C123" i="6"/>
  <c r="E123" i="6"/>
  <c r="F123" i="6"/>
  <c r="D124" i="6"/>
  <c r="D123" i="6" s="1"/>
  <c r="G124" i="6"/>
  <c r="D125" i="6"/>
  <c r="G125" i="6"/>
  <c r="G123" i="6" s="1"/>
  <c r="D126" i="6"/>
  <c r="G126" i="6"/>
  <c r="D127" i="6"/>
  <c r="G127" i="6"/>
  <c r="D128" i="6"/>
  <c r="G128" i="6"/>
  <c r="D129" i="6"/>
  <c r="G129" i="6"/>
  <c r="D130" i="6"/>
  <c r="G130" i="6"/>
  <c r="D131" i="6"/>
  <c r="G131" i="6"/>
  <c r="D132" i="6"/>
  <c r="G132" i="6"/>
  <c r="B133" i="6"/>
  <c r="C133" i="6"/>
  <c r="E133" i="6"/>
  <c r="F133" i="6"/>
  <c r="D134" i="6"/>
  <c r="D133" i="6" s="1"/>
  <c r="G134" i="6"/>
  <c r="D135" i="6"/>
  <c r="G135" i="6"/>
  <c r="G133" i="6" s="1"/>
  <c r="D136" i="6"/>
  <c r="G136" i="6"/>
  <c r="B137" i="6"/>
  <c r="C137" i="6"/>
  <c r="E137" i="6"/>
  <c r="F137" i="6"/>
  <c r="D138" i="6"/>
  <c r="D137" i="6" s="1"/>
  <c r="G138" i="6"/>
  <c r="D139" i="6"/>
  <c r="G139" i="6"/>
  <c r="G137" i="6" s="1"/>
  <c r="D140" i="6"/>
  <c r="G140" i="6"/>
  <c r="D141" i="6"/>
  <c r="G141" i="6"/>
  <c r="D142" i="6"/>
  <c r="G142" i="6"/>
  <c r="D143" i="6"/>
  <c r="G143" i="6"/>
  <c r="D144" i="6"/>
  <c r="G144" i="6"/>
  <c r="D145" i="6"/>
  <c r="G145" i="6"/>
  <c r="B146" i="6"/>
  <c r="C146" i="6"/>
  <c r="E146" i="6"/>
  <c r="E84" i="6" s="1"/>
  <c r="F146" i="6"/>
  <c r="D147" i="6"/>
  <c r="D146" i="6" s="1"/>
  <c r="G147" i="6"/>
  <c r="G146" i="6" s="1"/>
  <c r="D148" i="6"/>
  <c r="G148" i="6"/>
  <c r="D149" i="6"/>
  <c r="G149" i="6"/>
  <c r="B150" i="6"/>
  <c r="C150" i="6"/>
  <c r="E150" i="6"/>
  <c r="F150" i="6"/>
  <c r="D151" i="6"/>
  <c r="D150" i="6" s="1"/>
  <c r="G151" i="6"/>
  <c r="G150" i="6" s="1"/>
  <c r="D152" i="6"/>
  <c r="G152" i="6"/>
  <c r="D153" i="6"/>
  <c r="G153" i="6"/>
  <c r="D154" i="6"/>
  <c r="G154" i="6"/>
  <c r="D155" i="6"/>
  <c r="G155" i="6"/>
  <c r="D156" i="6"/>
  <c r="G156" i="6"/>
  <c r="D157" i="6"/>
  <c r="G157" i="6"/>
  <c r="D9" i="5"/>
  <c r="G9" i="5"/>
  <c r="D10" i="5"/>
  <c r="G10" i="5"/>
  <c r="D11" i="5"/>
  <c r="G11" i="5"/>
  <c r="D12" i="5"/>
  <c r="G12" i="5"/>
  <c r="D13" i="5"/>
  <c r="G13" i="5"/>
  <c r="D14" i="5"/>
  <c r="G14" i="5"/>
  <c r="D15" i="5"/>
  <c r="G15" i="5"/>
  <c r="B16" i="5"/>
  <c r="C16" i="5"/>
  <c r="E16" i="5"/>
  <c r="F16" i="5"/>
  <c r="G16" i="5"/>
  <c r="D17" i="5"/>
  <c r="D16" i="5" s="1"/>
  <c r="D41" i="5" s="1"/>
  <c r="G17" i="5"/>
  <c r="D18" i="5"/>
  <c r="G18" i="5"/>
  <c r="D19" i="5"/>
  <c r="G19" i="5"/>
  <c r="D20" i="5"/>
  <c r="G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B28" i="5"/>
  <c r="C28" i="5"/>
  <c r="E28" i="5"/>
  <c r="F28" i="5"/>
  <c r="G28" i="5"/>
  <c r="D29" i="5"/>
  <c r="D28" i="5" s="1"/>
  <c r="G29" i="5"/>
  <c r="D30" i="5"/>
  <c r="G30" i="5"/>
  <c r="D31" i="5"/>
  <c r="G31" i="5"/>
  <c r="D32" i="5"/>
  <c r="G32" i="5"/>
  <c r="D33" i="5"/>
  <c r="G33" i="5"/>
  <c r="D34" i="5"/>
  <c r="G34" i="5"/>
  <c r="B35" i="5"/>
  <c r="D35" i="5" s="1"/>
  <c r="C35" i="5"/>
  <c r="E35" i="5"/>
  <c r="E41" i="5" s="1"/>
  <c r="F35" i="5"/>
  <c r="G35" i="5" s="1"/>
  <c r="G41" i="5" s="1"/>
  <c r="D36" i="5"/>
  <c r="G36" i="5"/>
  <c r="B37" i="5"/>
  <c r="C37" i="5"/>
  <c r="E37" i="5"/>
  <c r="F37" i="5"/>
  <c r="G37" i="5" s="1"/>
  <c r="D38" i="5"/>
  <c r="D37" i="5" s="1"/>
  <c r="G38" i="5"/>
  <c r="D39" i="5"/>
  <c r="G39" i="5"/>
  <c r="C41" i="5"/>
  <c r="C70" i="5" s="1"/>
  <c r="B45" i="5"/>
  <c r="C45" i="5"/>
  <c r="E45" i="5"/>
  <c r="E65" i="5" s="1"/>
  <c r="F45" i="5"/>
  <c r="G45" i="5" s="1"/>
  <c r="D46" i="5"/>
  <c r="D45" i="5" s="1"/>
  <c r="G46" i="5"/>
  <c r="D47" i="5"/>
  <c r="G47" i="5"/>
  <c r="D48" i="5"/>
  <c r="G48" i="5"/>
  <c r="D49" i="5"/>
  <c r="G49" i="5"/>
  <c r="D50" i="5"/>
  <c r="G50" i="5"/>
  <c r="D51" i="5"/>
  <c r="G51" i="5"/>
  <c r="D52" i="5"/>
  <c r="G52" i="5"/>
  <c r="D53" i="5"/>
  <c r="G53" i="5"/>
  <c r="B54" i="5"/>
  <c r="C54" i="5"/>
  <c r="E54" i="5"/>
  <c r="F54" i="5"/>
  <c r="G54" i="5" s="1"/>
  <c r="D55" i="5"/>
  <c r="D54" i="5" s="1"/>
  <c r="G55" i="5"/>
  <c r="D56" i="5"/>
  <c r="G56" i="5"/>
  <c r="D57" i="5"/>
  <c r="G57" i="5"/>
  <c r="D58" i="5"/>
  <c r="G58" i="5"/>
  <c r="B59" i="5"/>
  <c r="C59" i="5"/>
  <c r="E59" i="5"/>
  <c r="F59" i="5"/>
  <c r="G59" i="5" s="1"/>
  <c r="D60" i="5"/>
  <c r="D59" i="5" s="1"/>
  <c r="G60" i="5"/>
  <c r="D61" i="5"/>
  <c r="G61" i="5"/>
  <c r="D62" i="5"/>
  <c r="G62" i="5"/>
  <c r="D63" i="5"/>
  <c r="G63" i="5"/>
  <c r="B65" i="5"/>
  <c r="C65" i="5"/>
  <c r="F65" i="5"/>
  <c r="G65" i="5" s="1"/>
  <c r="B67" i="5"/>
  <c r="C67" i="5"/>
  <c r="E67" i="5"/>
  <c r="F67" i="5"/>
  <c r="D68" i="5"/>
  <c r="D67" i="5" s="1"/>
  <c r="G68" i="5"/>
  <c r="G67" i="5" s="1"/>
  <c r="D73" i="5"/>
  <c r="D75" i="5" s="1"/>
  <c r="G73" i="5"/>
  <c r="D74" i="5"/>
  <c r="G74" i="5"/>
  <c r="B75" i="5"/>
  <c r="C75" i="5"/>
  <c r="E75" i="5"/>
  <c r="F75" i="5"/>
  <c r="G75" i="5"/>
  <c r="D78" i="5"/>
  <c r="G78" i="5"/>
  <c r="B13" i="4"/>
  <c r="C13" i="4"/>
  <c r="D13" i="4"/>
  <c r="C17" i="4"/>
  <c r="D17" i="4"/>
  <c r="B29" i="4"/>
  <c r="C29" i="4"/>
  <c r="D29" i="4"/>
  <c r="B37" i="4"/>
  <c r="B44" i="4" s="1"/>
  <c r="B11" i="4" s="1"/>
  <c r="B8" i="4" s="1"/>
  <c r="B21" i="4" s="1"/>
  <c r="B23" i="4" s="1"/>
  <c r="B25" i="4" s="1"/>
  <c r="B33" i="4" s="1"/>
  <c r="C37" i="4"/>
  <c r="C44" i="4" s="1"/>
  <c r="C11" i="4" s="1"/>
  <c r="C8" i="4" s="1"/>
  <c r="C21" i="4" s="1"/>
  <c r="C23" i="4" s="1"/>
  <c r="C25" i="4" s="1"/>
  <c r="C33" i="4" s="1"/>
  <c r="D37" i="4"/>
  <c r="B40" i="4"/>
  <c r="C40" i="4"/>
  <c r="D40" i="4"/>
  <c r="D44" i="4" s="1"/>
  <c r="D11" i="4" s="1"/>
  <c r="D8" i="4" s="1"/>
  <c r="D21" i="4" s="1"/>
  <c r="D23" i="4" s="1"/>
  <c r="D25" i="4" s="1"/>
  <c r="D33" i="4" s="1"/>
  <c r="B49" i="4"/>
  <c r="B57" i="4" s="1"/>
  <c r="B59" i="4" s="1"/>
  <c r="C49" i="4"/>
  <c r="D49" i="4"/>
  <c r="C57" i="4"/>
  <c r="C59" i="4" s="1"/>
  <c r="D57" i="4"/>
  <c r="D59" i="4"/>
  <c r="B64" i="4"/>
  <c r="C64" i="4"/>
  <c r="D64" i="4"/>
  <c r="D72" i="4" s="1"/>
  <c r="D74" i="4" s="1"/>
  <c r="B72" i="4"/>
  <c r="B74" i="4" s="1"/>
  <c r="C72" i="4"/>
  <c r="C74" i="4"/>
  <c r="E8" i="3"/>
  <c r="G8" i="3"/>
  <c r="H8" i="3"/>
  <c r="H20" i="3" s="1"/>
  <c r="I8" i="3"/>
  <c r="I20" i="3" s="1"/>
  <c r="J8" i="3"/>
  <c r="K8" i="3"/>
  <c r="E14" i="3"/>
  <c r="E20" i="3" s="1"/>
  <c r="G14" i="3"/>
  <c r="G20" i="3" s="1"/>
  <c r="H14" i="3"/>
  <c r="I14" i="3"/>
  <c r="J14" i="3"/>
  <c r="J20" i="3" s="1"/>
  <c r="K14" i="3"/>
  <c r="K20" i="3" s="1"/>
  <c r="C8" i="2"/>
  <c r="C20" i="2" s="1"/>
  <c r="E8" i="2"/>
  <c r="E20" i="2" s="1"/>
  <c r="G8" i="2"/>
  <c r="G20" i="2" s="1"/>
  <c r="B9" i="2"/>
  <c r="B8" i="2" s="1"/>
  <c r="B20" i="2" s="1"/>
  <c r="C9" i="2"/>
  <c r="D9" i="2"/>
  <c r="D8" i="2" s="1"/>
  <c r="D20" i="2" s="1"/>
  <c r="E9" i="2"/>
  <c r="F9" i="2"/>
  <c r="G9" i="2"/>
  <c r="H9" i="2"/>
  <c r="H8" i="2" s="1"/>
  <c r="H20" i="2" s="1"/>
  <c r="F10" i="2"/>
  <c r="F11" i="2"/>
  <c r="F12" i="2"/>
  <c r="B13" i="2"/>
  <c r="C13" i="2"/>
  <c r="D13" i="2"/>
  <c r="F13" i="2" s="1"/>
  <c r="E13" i="2"/>
  <c r="G13" i="2"/>
  <c r="H13" i="2"/>
  <c r="F14" i="2"/>
  <c r="F15" i="2"/>
  <c r="F16" i="2"/>
  <c r="B22" i="2"/>
  <c r="C22" i="2"/>
  <c r="D22" i="2"/>
  <c r="E22" i="2"/>
  <c r="G22" i="2"/>
  <c r="H22" i="2"/>
  <c r="F23" i="2"/>
  <c r="F22" i="2" s="1"/>
  <c r="F24" i="2"/>
  <c r="F25" i="2"/>
  <c r="B27" i="2"/>
  <c r="C27" i="2"/>
  <c r="D27" i="2"/>
  <c r="E27" i="2"/>
  <c r="G27" i="2"/>
  <c r="H27" i="2"/>
  <c r="F28" i="2"/>
  <c r="F27" i="2" s="1"/>
  <c r="F29" i="2"/>
  <c r="F30" i="2"/>
  <c r="B41" i="2"/>
  <c r="C41" i="2"/>
  <c r="D41" i="2"/>
  <c r="E41" i="2"/>
  <c r="F41" i="2"/>
  <c r="G21" i="9" l="1"/>
  <c r="G9" i="9"/>
  <c r="G33" i="9" s="1"/>
  <c r="B33" i="9"/>
  <c r="D21" i="9"/>
  <c r="D16" i="9"/>
  <c r="D12" i="9"/>
  <c r="D9" i="9" s="1"/>
  <c r="D33" i="9" s="1"/>
  <c r="D43" i="8"/>
  <c r="G37" i="8"/>
  <c r="C77" i="8"/>
  <c r="G9" i="8"/>
  <c r="G77" i="8" s="1"/>
  <c r="G43" i="8"/>
  <c r="D9" i="8"/>
  <c r="D77" i="8" s="1"/>
  <c r="B77" i="8"/>
  <c r="G84" i="6"/>
  <c r="F159" i="6"/>
  <c r="E159" i="6"/>
  <c r="G9" i="6"/>
  <c r="G159" i="6" s="1"/>
  <c r="C159" i="6"/>
  <c r="D84" i="6"/>
  <c r="D9" i="6"/>
  <c r="D159" i="6" s="1"/>
  <c r="B159" i="6"/>
  <c r="D65" i="5"/>
  <c r="D70" i="5" s="1"/>
  <c r="G70" i="5"/>
  <c r="E70" i="5"/>
  <c r="F41" i="5"/>
  <c r="B41" i="5"/>
  <c r="B70" i="5" s="1"/>
  <c r="F8" i="2"/>
  <c r="F20" i="2" s="1"/>
  <c r="G42" i="5" l="1"/>
  <c r="F70" i="5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<sst xmlns="http://schemas.openxmlformats.org/spreadsheetml/2006/main" count="979" uniqueCount="724">
  <si>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</si>
  <si>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</si>
  <si>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</si>
  <si>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</si>
  <si>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</si>
  <si>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</si>
  <si>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</si>
  <si>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</si>
  <si>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</si>
  <si>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</si>
  <si>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</si>
  <si>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</si>
  <si>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</si>
  <si>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</si>
  <si>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</si>
  <si>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</si>
  <si>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</si>
  <si>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</si>
  <si>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</si>
  <si>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</si>
  <si>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</si>
  <si>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</si>
  <si>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</si>
  <si>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</si>
  <si>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</si>
  <si>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</si>
  <si>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</si>
  <si>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</si>
  <si>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</si>
  <si>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</si>
  <si>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</si>
  <si>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</si>
  <si>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</si>
  <si>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</si>
  <si>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</si>
  <si>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</si>
  <si>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</si>
  <si>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</si>
  <si>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</si>
  <si>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</si>
  <si>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</si>
  <si>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</si>
  <si>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</si>
  <si>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</si>
  <si>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</si>
  <si>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</si>
  <si>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</si>
  <si>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</si>
  <si>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</si>
  <si>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</si>
  <si>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</si>
  <si>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</si>
  <si>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</si>
  <si>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</si>
  <si>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</si>
  <si>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</si>
  <si>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</si>
  <si>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</si>
  <si>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</si>
  <si>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</si>
  <si>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</si>
  <si>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</si>
  <si>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</si>
  <si>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</si>
  <si>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</si>
  <si>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</si>
  <si>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</si>
  <si>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</si>
  <si>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</si>
  <si>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</si>
  <si>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</si>
  <si>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</si>
  <si>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</si>
  <si>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</si>
  <si>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</si>
  <si>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</si>
  <si>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</si>
  <si>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</si>
  <si>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</si>
  <si>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</si>
  <si>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</si>
  <si>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</si>
  <si>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</si>
  <si>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</si>
  <si>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</si>
  <si>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</si>
  <si>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</si>
  <si>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</si>
  <si>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</si>
  <si>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</si>
  <si>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</si>
  <si>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</si>
  <si>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</si>
  <si>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</si>
  <si>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</si>
  <si>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</si>
  <si>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</si>
  <si>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</si>
  <si>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</si>
  <si>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</si>
  <si>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</si>
  <si>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</si>
  <si>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</si>
  <si>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</si>
  <si>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</si>
  <si>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</si>
  <si>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</si>
  <si>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</si>
  <si>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</si>
  <si>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</si>
  <si>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</si>
  <si>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</si>
  <si>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</si>
  <si>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</si>
  <si>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</si>
  <si>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</si>
  <si>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</si>
  <si>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</si>
  <si>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</si>
  <si>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</si>
  <si>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</si>
  <si>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de Planeación de Guanajuato, Gto.</t>
  </si>
  <si>
    <t>al 31 de Diciembre de 2024 y al 30 de Junio de 2025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</si>
  <si>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</si>
  <si>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</si>
  <si>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</si>
  <si>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</si>
  <si>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</si>
  <si>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</si>
  <si>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</si>
  <si>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</si>
  <si>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</si>
  <si>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</si>
  <si>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</si>
  <si>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</si>
  <si>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</si>
  <si>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</si>
  <si>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</si>
  <si>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</si>
  <si>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</si>
  <si>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</si>
  <si>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</si>
  <si>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</si>
  <si>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</si>
  <si>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</si>
  <si>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</si>
  <si>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</si>
  <si>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</si>
  <si>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</si>
  <si>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</si>
  <si>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</si>
  <si>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</si>
  <si>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</si>
  <si>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</si>
  <si>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</si>
  <si>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</si>
  <si>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</si>
  <si>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</si>
  <si>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</si>
  <si>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</si>
  <si>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</si>
  <si>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</si>
  <si>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Al 31 de Diciembre de 2024 y al 30 de Junio de 2025</t>
  </si>
  <si>
    <t>Informe Analítico de la Deuda Pública y Otros Pasivos - LDF</t>
  </si>
  <si>
    <t>Formato 2 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</si>
  <si>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</si>
  <si>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</si>
  <si>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</si>
  <si>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</si>
  <si>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</si>
  <si>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</si>
  <si>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</si>
  <si>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</si>
  <si>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</si>
  <si>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</si>
  <si>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</si>
  <si>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30 de Junio de 2025 (m = g - l)</t>
  </si>
  <si>
    <t>Monto pagado de la inversión actualizado al 30 de Junio de 2025 (l)</t>
  </si>
  <si>
    <t>Monto pagado de la inversión al 30 de Junio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</si>
  <si>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</si>
  <si>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</si>
  <si>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</si>
  <si>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</si>
  <si>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</si>
  <si>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</si>
  <si>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</si>
  <si>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</si>
  <si>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01 de Enero al 30 de Junio de 2025</t>
  </si>
  <si>
    <t>Informe Analítico de Obligaciones Diferentes de Financiamientos – LDF</t>
  </si>
  <si>
    <t>Formato 3 Informe Analítico de Obligaciones Diferentes de Financiamientos - LDF</t>
  </si>
  <si>
    <t>VIII. Balance Presupuestario de Recursos Etiquetados sin Financiamiento Neto (VIII = VII – A3.2)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</si>
  <si>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</si>
  <si>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</si>
  <si>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</si>
  <si>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</si>
  <si>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</si>
  <si>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</si>
  <si>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</si>
  <si>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</si>
  <si>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</si>
  <si>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</si>
  <si>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</si>
  <si>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</si>
  <si>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</si>
  <si>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</si>
  <si>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</si>
  <si>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</si>
  <si>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</si>
  <si>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</si>
  <si>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</si>
  <si>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</si>
  <si>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</si>
  <si>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</si>
  <si>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</si>
  <si>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</si>
  <si>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</si>
  <si>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</si>
  <si>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</si>
  <si>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</si>
  <si>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</si>
  <si>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</si>
  <si>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</si>
  <si>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</si>
  <si>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</si>
  <si>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</si>
  <si>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</si>
  <si>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</si>
  <si>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</si>
  <si>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</si>
  <si>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</si>
  <si>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</si>
  <si>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</si>
  <si>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</si>
  <si>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</si>
  <si>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</si>
  <si>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</si>
  <si>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</si>
  <si>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</si>
  <si>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</si>
  <si>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</si>
  <si>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</si>
  <si>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</si>
  <si>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</si>
  <si>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</si>
  <si>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</si>
  <si>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</si>
  <si>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</si>
  <si>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</si>
  <si>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</si>
  <si>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</si>
  <si>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</si>
  <si>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</si>
  <si>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</si>
  <si>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</si>
  <si>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</si>
  <si>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</si>
  <si>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</si>
  <si>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</si>
  <si>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</si>
  <si>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</si>
  <si>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</si>
  <si>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</si>
  <si>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</si>
  <si>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</si>
  <si>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</si>
  <si>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</si>
  <si>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</si>
  <si>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</si>
  <si>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</si>
  <si>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</si>
  <si>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</si>
  <si>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</si>
  <si>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</si>
  <si>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</si>
  <si>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</si>
  <si>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</si>
  <si>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</si>
  <si>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</si>
  <si>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</si>
  <si>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</si>
  <si>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</si>
  <si>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</si>
  <si>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</si>
  <si>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</si>
  <si>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</si>
  <si>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</si>
  <si>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</si>
  <si>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</si>
  <si>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</si>
  <si>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</si>
  <si>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</si>
  <si>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</si>
  <si>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</si>
  <si>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</si>
  <si>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</si>
  <si>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</si>
  <si>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</si>
  <si>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</si>
  <si>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</si>
  <si>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</si>
  <si>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</si>
  <si>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</si>
  <si>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</si>
  <si>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</si>
  <si>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</si>
  <si>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</si>
  <si>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</si>
  <si>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</si>
  <si>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</si>
  <si>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</si>
  <si>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</si>
  <si>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</si>
  <si>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</si>
  <si>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</si>
  <si>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</si>
  <si>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</si>
  <si>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</si>
  <si>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</si>
  <si>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</si>
  <si>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</si>
  <si>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</si>
  <si>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</si>
  <si>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</si>
  <si>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</si>
  <si>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</si>
  <si>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</si>
  <si>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</si>
  <si>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</si>
  <si>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</si>
  <si>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</si>
  <si>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</si>
  <si>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</si>
  <si>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</si>
  <si>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</si>
  <si>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</si>
  <si>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</si>
  <si>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</si>
  <si>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</si>
  <si>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</si>
  <si>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</si>
  <si>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</si>
  <si>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</si>
  <si>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</si>
  <si>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</si>
  <si>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</si>
  <si>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</si>
  <si>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</si>
  <si>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</si>
  <si>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</si>
  <si>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</si>
  <si>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</si>
  <si>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</si>
  <si>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</si>
  <si>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</si>
  <si>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</si>
  <si>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</si>
  <si>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</si>
  <si>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</si>
  <si>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</si>
  <si>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</si>
  <si>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</si>
  <si>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</si>
  <si>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</si>
  <si>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</si>
  <si>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</si>
  <si>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</si>
  <si>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</si>
  <si>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</si>
  <si>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</si>
  <si>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</si>
  <si>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</si>
  <si>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</si>
  <si>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</si>
  <si>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</si>
  <si>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</si>
  <si>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</si>
  <si>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</si>
  <si>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</si>
  <si>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</si>
  <si>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</si>
  <si>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</si>
  <si>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</si>
  <si>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</si>
  <si>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</si>
  <si>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</si>
  <si>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</si>
  <si>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</si>
  <si>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</si>
  <si>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</si>
  <si>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</si>
  <si>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</si>
  <si>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</si>
  <si>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</si>
  <si>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</si>
  <si>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</si>
  <si>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</si>
  <si>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</si>
  <si>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</si>
  <si>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</si>
  <si>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</si>
  <si>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</si>
  <si>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</si>
  <si>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</si>
  <si>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</si>
  <si>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</si>
  <si>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</si>
  <si>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</si>
  <si>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</si>
  <si>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</si>
  <si>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</si>
  <si>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</si>
  <si>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</si>
  <si>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</si>
  <si>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</si>
  <si>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</si>
  <si>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</si>
  <si>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</si>
  <si>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</si>
  <si>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</si>
  <si>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</si>
  <si>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</si>
  <si>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</si>
  <si>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</si>
  <si>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</si>
  <si>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</si>
  <si>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</si>
  <si>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</si>
  <si>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</si>
  <si>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</si>
  <si>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</si>
  <si>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</si>
  <si>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</si>
  <si>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</si>
  <si>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</si>
  <si>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</si>
  <si>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</si>
  <si>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</si>
  <si>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</si>
  <si>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</si>
  <si>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</si>
  <si>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</si>
  <si>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</si>
  <si>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</si>
  <si>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</si>
  <si>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</si>
  <si>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</si>
  <si>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</si>
  <si>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</si>
  <si>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</si>
  <si>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</si>
  <si>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</si>
  <si>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</si>
  <si>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</si>
  <si>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</si>
  <si>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</si>
  <si>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</si>
  <si>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</si>
  <si>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</si>
  <si>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</si>
  <si>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</si>
  <si>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</si>
  <si>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</si>
  <si>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</si>
  <si>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</si>
  <si>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</si>
  <si>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</si>
  <si>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</si>
  <si>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</si>
  <si>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</si>
  <si>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</si>
  <si>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</si>
  <si>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</si>
  <si>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</si>
  <si>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</si>
  <si>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</si>
  <si>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</si>
  <si>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</si>
  <si>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</si>
  <si>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</si>
  <si>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</si>
  <si>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</si>
  <si>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</si>
  <si>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</si>
  <si>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</si>
  <si>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</si>
  <si>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</si>
  <si>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</si>
  <si>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</si>
  <si>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</si>
  <si>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</si>
  <si>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</si>
  <si>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</si>
  <si>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</si>
  <si>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</si>
  <si>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</si>
  <si>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</si>
  <si>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</si>
  <si>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</si>
  <si>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</si>
  <si>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</si>
  <si>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</si>
  <si>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</si>
  <si>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</si>
  <si>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</si>
  <si>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</si>
  <si>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</si>
  <si>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</si>
  <si>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</si>
  <si>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</si>
  <si>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</si>
  <si>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</si>
  <si>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</si>
  <si>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</si>
  <si>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</si>
  <si>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</si>
  <si>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31120M13P010000 DIRECCION GENERAL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</si>
  <si>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</si>
  <si>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</si>
  <si>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</si>
  <si>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</si>
  <si>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</si>
  <si>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</si>
  <si>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</si>
  <si>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</si>
  <si>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</si>
  <si>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</si>
  <si>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</si>
  <si>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</si>
  <si>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</si>
  <si>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</si>
  <si>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</si>
  <si>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</si>
  <si>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</si>
  <si>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</si>
  <si>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</si>
  <si>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</si>
  <si>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</si>
  <si>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</si>
  <si>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</si>
  <si>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</si>
  <si>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</si>
  <si>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</si>
  <si>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</si>
  <si>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</si>
  <si>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</si>
  <si>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</si>
  <si>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</si>
  <si>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</si>
  <si>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</si>
  <si>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</si>
  <si>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</si>
  <si>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</si>
  <si>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</si>
  <si>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</si>
  <si>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</si>
  <si>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</si>
  <si>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</si>
  <si>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</si>
  <si>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</si>
  <si>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</si>
  <si>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</si>
  <si>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</si>
  <si>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</si>
  <si>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</si>
  <si>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</si>
  <si>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</si>
  <si>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</si>
  <si>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</si>
  <si>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</si>
  <si>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</si>
  <si>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</si>
  <si>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</si>
  <si>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</si>
  <si>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</si>
  <si>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</si>
  <si>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</si>
  <si>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</si>
  <si>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</si>
  <si>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</si>
  <si>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</si>
  <si>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</si>
  <si>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</si>
  <si>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</si>
  <si>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</si>
  <si>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</si>
  <si>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</si>
  <si>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</si>
  <si>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</si>
  <si>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</si>
  <si>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</si>
  <si>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</si>
  <si>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</si>
  <si>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</si>
  <si>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</si>
  <si>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</si>
  <si>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</si>
  <si>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</si>
  <si>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</si>
  <si>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</si>
  <si>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</si>
  <si>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</si>
  <si>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</si>
  <si>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</si>
  <si>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</si>
  <si>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</si>
  <si>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</si>
  <si>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</si>
  <si>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</si>
  <si>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</si>
  <si>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</si>
  <si>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</si>
  <si>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</si>
  <si>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</si>
  <si>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</si>
  <si>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</si>
  <si>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</si>
  <si>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</si>
  <si>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</si>
  <si>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</si>
  <si>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</si>
  <si>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</si>
  <si>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</si>
  <si>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</si>
  <si>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</si>
  <si>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</si>
  <si>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</si>
  <si>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</si>
  <si>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</si>
  <si>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4.  Total de Resultados de Ingresos (4=1+2+3)</t>
  </si>
  <si>
    <t>3.  Ingresos Derivados de Financiamientos (3=A)</t>
  </si>
  <si>
    <t>E.    Otras Transferencias Federales Etiquetadas</t>
  </si>
  <si>
    <t>D.    Transferencias, Subsidios y Subvenciones, y Pensiones y Jubilaciones</t>
  </si>
  <si>
    <t>C.    Fondos Distintos de Aportaciones</t>
  </si>
  <si>
    <t>B.    Convenios</t>
  </si>
  <si>
    <t>A.    Aportaciones</t>
  </si>
  <si>
    <t>2.  Transferencias Federales Etiquetadas (2=A+B+C+D+E)</t>
  </si>
  <si>
    <t>L.     Otros Ingresos de Libre Disposición</t>
  </si>
  <si>
    <t>K.    Convenios</t>
  </si>
  <si>
    <t xml:space="preserve">J.    Transferencias </t>
  </si>
  <si>
    <t>I.     Incentivos Derivados de la Colaboración Fiscal</t>
  </si>
  <si>
    <t>H.    Participaciones</t>
  </si>
  <si>
    <t>G.    Ingresos por Ventas de Bienes y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</si>
  <si>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</si>
  <si>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</si>
  <si>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</si>
  <si>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</si>
  <si>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</si>
  <si>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</si>
  <si>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(1=A+B+C+D+E+F+G+H+I+J+K+L)</t>
  </si>
  <si>
    <t xml:space="preserve">1.  Ingresos de Libre Disposición 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</si>
  <si>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</si>
  <si>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1 ¹ (c)</t>
  </si>
  <si>
    <t>Año 2 ¹ (c)</t>
  </si>
  <si>
    <t>Año 3 ¹ (c)</t>
  </si>
  <si>
    <t>Año 4 ¹ (c)</t>
  </si>
  <si>
    <t>Año 5 ¹ (c)</t>
  </si>
  <si>
    <t>Concepto (b)</t>
  </si>
  <si>
    <t>Resultados de Ingresos - LDF</t>
  </si>
  <si>
    <t>Instituto de Planeación de Guanajuato, Gto.</t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</si>
  <si>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</si>
  <si>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</si>
  <si>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t>3.  Total del Resultado de Egresos (3=1+2)</t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</si>
  <si>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</si>
  <si>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</si>
  <si>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</si>
  <si>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</si>
  <si>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</si>
  <si>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</si>
  <si>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 Servicios Generales</t>
  </si>
  <si>
    <t>B.     Materiales y Suministros</t>
  </si>
  <si>
    <t>A.     Servicios Personales</t>
  </si>
  <si>
    <t>2.  Gasto Etiquetado (2=A+B+C+D+E+F+G+H+I)</t>
  </si>
  <si>
    <t xml:space="preserve">H.    Participaciones y Aportaciones </t>
  </si>
  <si>
    <t>1.  Gasto No Etiquetado (1=A+B+C+D+E+F+G+H+I)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</si>
  <si>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</si>
  <si>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 xml:space="preserve">        Concepto (b)</t>
  </si>
  <si>
    <t>Resultados de Egresos - LDF</t>
  </si>
  <si>
    <t>f. Estimación por Pérdida o Deterioro de Activos Circulantes (f=f1+f2)</t>
  </si>
  <si>
    <t>V. Balance Presupuestario de Recursos Disponibles (V = A1 + A3.1 – B 1 + C1)</t>
  </si>
  <si>
    <t>VII. Balance Presupuestario de Recursos Etiquetados (VII = A2 + A3.2 – B2 + C2)</t>
  </si>
  <si>
    <t>J. Transferencias y Asignaciones</t>
  </si>
  <si>
    <t>b1) Protección Ambiental</t>
  </si>
  <si>
    <t>b5) Educación</t>
  </si>
  <si>
    <t>c3) Combustibles y Energía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</si>
  <si>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</si>
  <si>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</si>
  <si>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</si>
  <si>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</si>
  <si>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4.   Total de Ingresos Proyectados (4=1+2+3)</t>
  </si>
  <si>
    <t/>
  </si>
  <si>
    <t>A.     Ingresos Derivados de Financiamientos</t>
  </si>
  <si>
    <t>3.   Ingresos Derivados de Financiamientos (3=A)</t>
  </si>
  <si>
    <t>E.     Otras Transferencias Federales Etiquetadas</t>
  </si>
  <si>
    <t>D.    Transferencias, Asignaciones, Subsidios y Subvenciones, y Pensiones y Jubilaciones</t>
  </si>
  <si>
    <t>B.     Convenios</t>
  </si>
  <si>
    <t>A.     Aportaciones</t>
  </si>
  <si>
    <t>2.   Transferencias Federales Etiquetadas (2=A+B+C+D+E)</t>
  </si>
  <si>
    <t>K.     Convenios</t>
  </si>
  <si>
    <t>J.     Transferencias y Asignaciones</t>
  </si>
  <si>
    <t>I.      Incentivos Derivados de la Colaboración Fiscal</t>
  </si>
  <si>
    <t>G.    Ingresos por Venta de Bienes y Prestación de Servicios</t>
  </si>
  <si>
    <t>F.     Aprovechamientos</t>
  </si>
  <si>
    <t>E.     Productos</t>
  </si>
  <si>
    <t>B.     Cuotas y Aportaciones de Seguridad Social</t>
  </si>
  <si>
    <t>A.     Impuestos</t>
  </si>
  <si>
    <t>1.   Ingresos de Libre Disposición (1=A+B+C+D+E+F+G+H+I+J+K+L)</t>
  </si>
  <si>
    <t>Año 5 (d)</t>
  </si>
  <si>
    <t>Año 4 (d)</t>
  </si>
  <si>
    <t>Año 3 (d)</t>
  </si>
  <si>
    <t>Año 2 (d)</t>
  </si>
  <si>
    <t>Año 1 (d)</t>
  </si>
  <si>
    <t>Año en Cuestión
(de iniciativa de Ley) (c)</t>
  </si>
  <si>
    <t>Concepto ( b )</t>
  </si>
  <si>
    <t>(CIFRAS NOMINALES)</t>
  </si>
  <si>
    <t>Proyecciones de Ingresos - LDF</t>
  </si>
  <si>
    <t>Formato 7 a) Proyecciones de Ingresos - LDF</t>
  </si>
  <si>
    <t>3. Total de Egresos Proyectados (3 = 1 + 2)</t>
  </si>
  <si>
    <t>C.    Servicios Generales</t>
  </si>
  <si>
    <t>2. Gasto Etiquetado (2=A+B+C+D+E+F+G+H+I)</t>
  </si>
  <si>
    <t>1. Gasto No Etiquetado (1=A+B+C+D+E+F+G+H+I)</t>
  </si>
  <si>
    <t>Proyecciones de Egresos - LDF</t>
  </si>
  <si>
    <t>Formato 7 b) Proyecciones de Egresos - LDF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</si>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</sst>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dd/mm/yyyy;@"/>
    <numFmt numFmtId="166" formatCode="#,##0.00_ ;\-#,##0.00\ 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0" fillId="0" borderId="0" xfId="0" applyAlignment="1">
      <alignment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" fontId="0" fillId="0" borderId="12" xfId="0" applyNumberFormat="1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0" fillId="0" borderId="13" xfId="1" applyNumberFormat="1" applyFont="1" applyFill="1" applyBorder="1"/>
    <xf numFmtId="3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0" fontId="0" fillId="0" borderId="15" xfId="0" applyBorder="1" applyAlignment="1">
      <alignment horizontal="left" vertical="center" indent="6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3"/>
    </xf>
    <xf numFmtId="4" fontId="0" fillId="0" borderId="0" xfId="0" applyNumberFormat="1"/>
    <xf numFmtId="4" fontId="0" fillId="0" borderId="13" xfId="1" applyNumberFormat="1" applyFont="1" applyFill="1" applyBorder="1" applyAlignment="1">
      <alignment vertical="center"/>
    </xf>
    <xf numFmtId="2" fontId="0" fillId="0" borderId="0" xfId="0" applyNumberFormat="1"/>
    <xf numFmtId="4" fontId="0" fillId="0" borderId="13" xfId="0" applyNumberFormat="1" applyBorder="1"/>
    <xf numFmtId="3" fontId="9" fillId="2" borderId="14" xfId="1" applyNumberFormat="1" applyFont="1" applyFill="1" applyBorder="1" applyAlignment="1"/>
    <xf numFmtId="3" fontId="10" fillId="2" borderId="14" xfId="1" applyNumberFormat="1" applyFont="1" applyFill="1" applyBorder="1" applyAlignment="1"/>
    <xf numFmtId="3" fontId="0" fillId="0" borderId="0" xfId="0" applyNumberForma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1" applyNumberFormat="1" applyFont="1"/>
    <xf numFmtId="0" fontId="0" fillId="0" borderId="12" xfId="0" applyBorder="1" applyAlignment="1">
      <alignment horizontal="left" vertical="center" wrapText="1" indent="3"/>
    </xf>
    <xf numFmtId="0" fontId="11" fillId="0" borderId="0" xfId="0" applyFont="1"/>
    <xf numFmtId="166" fontId="0" fillId="0" borderId="12" xfId="1" applyNumberFormat="1" applyFont="1" applyFill="1" applyBorder="1"/>
    <xf numFmtId="0" fontId="1" fillId="0" borderId="15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1" fillId="3" borderId="15" xfId="0" applyFont="1" applyFill="1" applyBorder="1" applyAlignment="1">
      <alignment horizontal="left" vertical="center" indent="3"/>
    </xf>
    <xf numFmtId="166" fontId="0" fillId="0" borderId="13" xfId="1" applyNumberFormat="1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166" fontId="0" fillId="0" borderId="8" xfId="1" applyNumberFormat="1" applyFont="1" applyFill="1" applyBorder="1"/>
    <xf numFmtId="0" fontId="16" fillId="0" borderId="5" xfId="2" applyFont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4" fontId="1" fillId="0" borderId="15" xfId="0" applyNumberFormat="1" applyFont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6"/>
    </xf>
    <xf numFmtId="0" fontId="1" fillId="4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166" fontId="1" fillId="0" borderId="12" xfId="1" applyNumberFormat="1" applyFont="1" applyFill="1" applyBorder="1" applyAlignment="1" applyProtection="1">
      <alignment horizontal="right" vertical="center"/>
      <protection locked="0"/>
    </xf>
    <xf numFmtId="166" fontId="0" fillId="0" borderId="12" xfId="1" applyNumberFormat="1" applyFont="1" applyFill="1" applyBorder="1" applyAlignment="1" applyProtection="1">
      <alignment horizontal="right" vertical="center"/>
      <protection locked="0"/>
    </xf>
    <xf numFmtId="166" fontId="3" fillId="0" borderId="12" xfId="1" applyNumberFormat="1" applyFont="1" applyFill="1" applyBorder="1" applyAlignment="1" applyProtection="1">
      <alignment horizontal="right" vertical="center"/>
      <protection locked="0"/>
    </xf>
    <xf numFmtId="166" fontId="0" fillId="0" borderId="12" xfId="1" applyNumberFormat="1" applyFont="1" applyFill="1" applyBorder="1" applyAlignment="1">
      <alignment horizontal="right"/>
    </xf>
    <xf numFmtId="166" fontId="0" fillId="2" borderId="14" xfId="1" applyNumberFormat="1" applyFont="1" applyFill="1" applyBorder="1" applyAlignment="1">
      <alignment horizontal="right"/>
    </xf>
    <xf numFmtId="166" fontId="0" fillId="0" borderId="12" xfId="1" applyNumberFormat="1" applyFont="1" applyBorder="1" applyAlignment="1">
      <alignment horizontal="right"/>
    </xf>
    <xf numFmtId="166" fontId="0" fillId="0" borderId="12" xfId="1" applyNumberFormat="1" applyFont="1" applyFill="1" applyBorder="1" applyAlignment="1">
      <alignment horizontal="right" vertical="center"/>
    </xf>
    <xf numFmtId="166" fontId="0" fillId="0" borderId="13" xfId="1" applyNumberFormat="1" applyFont="1" applyFill="1" applyBorder="1" applyAlignment="1">
      <alignment horizontal="right"/>
    </xf>
    <xf numFmtId="2" fontId="0" fillId="0" borderId="12" xfId="0" applyNumberFormat="1" applyBorder="1"/>
    <xf numFmtId="2" fontId="1" fillId="0" borderId="12" xfId="0" applyNumberFormat="1" applyFont="1" applyBorder="1" applyAlignment="1" applyProtection="1">
      <alignment vertical="center"/>
      <protection locked="0"/>
    </xf>
    <xf numFmtId="166" fontId="1" fillId="0" borderId="12" xfId="1" applyNumberFormat="1" applyFont="1" applyFill="1" applyBorder="1" applyAlignment="1" applyProtection="1">
      <alignment vertical="center"/>
      <protection locked="0"/>
    </xf>
    <xf numFmtId="166" fontId="0" fillId="0" borderId="12" xfId="1" applyNumberFormat="1" applyFont="1" applyFill="1" applyBorder="1" applyAlignment="1" applyProtection="1">
      <alignment vertical="center"/>
      <protection locked="0"/>
    </xf>
    <xf numFmtId="166" fontId="0" fillId="0" borderId="12" xfId="1" applyNumberFormat="1" applyFont="1" applyFill="1" applyBorder="1" applyAlignment="1">
      <alignment vertical="center"/>
    </xf>
    <xf numFmtId="166" fontId="0" fillId="0" borderId="13" xfId="0" applyNumberFormat="1" applyBorder="1"/>
    <xf numFmtId="166" fontId="0" fillId="0" borderId="13" xfId="1" applyNumberFormat="1" applyFont="1" applyFill="1" applyBorder="1"/>
    <xf numFmtId="4" fontId="1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/>
    <xf numFmtId="4" fontId="1" fillId="0" borderId="12" xfId="1" applyNumberFormat="1" applyFont="1" applyFill="1" applyBorder="1"/>
    <xf numFmtId="4" fontId="3" fillId="0" borderId="12" xfId="1" applyNumberFormat="1" applyFont="1" applyFill="1" applyBorder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" fontId="9" fillId="2" borderId="14" xfId="1" applyNumberFormat="1" applyFont="1" applyFill="1" applyBorder="1" applyAlignment="1">
      <alignment vertical="center"/>
    </xf>
    <xf numFmtId="4" fontId="9" fillId="2" borderId="14" xfId="1" applyNumberFormat="1" applyFont="1" applyFill="1" applyBorder="1"/>
    <xf numFmtId="4" fontId="0" fillId="0" borderId="12" xfId="1" applyNumberFormat="1" applyFont="1" applyFill="1" applyBorder="1" applyAlignment="1" applyProtection="1">
      <alignment vertical="center"/>
      <protection locked="0"/>
    </xf>
    <xf numFmtId="4" fontId="0" fillId="2" borderId="14" xfId="1" applyNumberFormat="1" applyFont="1" applyFill="1" applyBorder="1" applyAlignment="1">
      <alignment vertical="center"/>
    </xf>
    <xf numFmtId="166" fontId="1" fillId="3" borderId="12" xfId="1" applyNumberFormat="1" applyFont="1" applyFill="1" applyBorder="1" applyAlignment="1" applyProtection="1">
      <alignment vertical="center"/>
      <protection locked="0"/>
    </xf>
    <xf numFmtId="166" fontId="0" fillId="3" borderId="12" xfId="1" applyNumberFormat="1" applyFont="1" applyFill="1" applyBorder="1" applyAlignment="1" applyProtection="1">
      <alignment vertical="center"/>
      <protection locked="0"/>
    </xf>
    <xf numFmtId="166" fontId="3" fillId="3" borderId="12" xfId="1" applyNumberFormat="1" applyFont="1" applyFill="1" applyBorder="1" applyAlignment="1" applyProtection="1">
      <alignment vertical="center"/>
      <protection locked="0"/>
    </xf>
    <xf numFmtId="166" fontId="0" fillId="3" borderId="12" xfId="1" applyNumberFormat="1" applyFont="1" applyFill="1" applyBorder="1" applyAlignment="1">
      <alignment vertical="center"/>
    </xf>
    <xf numFmtId="166" fontId="0" fillId="0" borderId="13" xfId="1" applyNumberFormat="1" applyFont="1" applyBorder="1"/>
    <xf numFmtId="166" fontId="0" fillId="0" borderId="0" xfId="0" applyNumberFormat="1"/>
    <xf numFmtId="166" fontId="1" fillId="0" borderId="15" xfId="1" applyNumberFormat="1" applyFont="1" applyFill="1" applyBorder="1" applyAlignment="1" applyProtection="1">
      <alignment vertical="center"/>
      <protection locked="0"/>
    </xf>
    <xf numFmtId="166" fontId="3" fillId="0" borderId="12" xfId="1" applyNumberFormat="1" applyFont="1" applyFill="1" applyBorder="1" applyAlignment="1" applyProtection="1">
      <alignment vertical="center"/>
      <protection locked="0"/>
    </xf>
    <xf numFmtId="166" fontId="1" fillId="0" borderId="4" xfId="1" applyNumberFormat="1" applyFont="1" applyFill="1" applyBorder="1" applyAlignment="1" applyProtection="1">
      <alignment vertical="center"/>
      <protection locked="0"/>
    </xf>
    <xf numFmtId="166" fontId="0" fillId="0" borderId="6" xfId="1" applyNumberFormat="1" applyFont="1" applyFill="1" applyBorder="1" applyAlignment="1" applyProtection="1">
      <alignment vertical="center"/>
      <protection locked="0"/>
    </xf>
    <xf numFmtId="166" fontId="3" fillId="0" borderId="6" xfId="1" applyNumberFormat="1" applyFont="1" applyFill="1" applyBorder="1" applyAlignment="1" applyProtection="1">
      <alignment vertical="center"/>
      <protection locked="0"/>
    </xf>
    <xf numFmtId="166" fontId="1" fillId="0" borderId="6" xfId="1" applyNumberFormat="1" applyFont="1" applyFill="1" applyBorder="1" applyAlignment="1" applyProtection="1">
      <alignment vertical="center"/>
      <protection locked="0"/>
    </xf>
    <xf numFmtId="166" fontId="0" fillId="0" borderId="6" xfId="1" applyNumberFormat="1" applyFont="1" applyFill="1" applyBorder="1" applyAlignment="1" applyProtection="1">
      <alignment vertical="center" wrapText="1"/>
      <protection locked="0"/>
    </xf>
    <xf numFmtId="166" fontId="0" fillId="0" borderId="6" xfId="1" applyNumberFormat="1" applyFont="1" applyFill="1" applyBorder="1" applyAlignment="1">
      <alignment vertical="center"/>
    </xf>
    <xf numFmtId="166" fontId="1" fillId="0" borderId="6" xfId="1" applyNumberFormat="1" applyFont="1" applyFill="1" applyBorder="1" applyAlignment="1" applyProtection="1">
      <alignment horizontal="right" vertical="center"/>
      <protection locked="0"/>
    </xf>
    <xf numFmtId="166" fontId="3" fillId="0" borderId="6" xfId="1" applyNumberFormat="1" applyFont="1" applyFill="1" applyBorder="1" applyAlignment="1" applyProtection="1">
      <alignment horizontal="right" vertical="center"/>
      <protection locked="0"/>
    </xf>
    <xf numFmtId="166" fontId="0" fillId="0" borderId="6" xfId="1" applyNumberFormat="1" applyFont="1" applyFill="1" applyBorder="1" applyAlignment="1" applyProtection="1">
      <alignment horizontal="right" vertical="center"/>
      <protection locked="0"/>
    </xf>
    <xf numFmtId="166" fontId="0" fillId="0" borderId="6" xfId="1" applyNumberFormat="1" applyFont="1" applyFill="1" applyBorder="1" applyAlignment="1">
      <alignment horizontal="right" vertical="center"/>
    </xf>
    <xf numFmtId="4" fontId="22" fillId="0" borderId="19" xfId="0" applyNumberFormat="1" applyFont="1" applyBorder="1" applyProtection="1">
      <protection locked="0"/>
    </xf>
    <xf numFmtId="4" fontId="21" fillId="0" borderId="19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2"/>
    </xf>
    <xf numFmtId="0" fontId="1" fillId="0" borderId="20" xfId="0" applyFont="1" applyBorder="1" applyAlignment="1">
      <alignment horizontal="left" vertical="center" indent="2"/>
    </xf>
    <xf numFmtId="0" fontId="0" fillId="0" borderId="20" xfId="0" applyBorder="1" applyAlignment="1">
      <alignment horizontal="left" vertical="center" indent="3"/>
    </xf>
    <xf numFmtId="0" fontId="0" fillId="0" borderId="20" xfId="0" applyBorder="1" applyAlignment="1">
      <alignment horizontal="left" vertical="center" indent="5"/>
    </xf>
    <xf numFmtId="0" fontId="0" fillId="0" borderId="20" xfId="0" applyBorder="1"/>
    <xf numFmtId="0" fontId="0" fillId="0" borderId="18" xfId="0" applyBorder="1"/>
    <xf numFmtId="0" fontId="0" fillId="0" borderId="20" xfId="0" applyBorder="1" applyAlignment="1">
      <alignment horizontal="left" indent="3"/>
    </xf>
    <xf numFmtId="0" fontId="1" fillId="0" borderId="20" xfId="0" applyFont="1" applyBorder="1" applyAlignment="1">
      <alignment horizontal="left" indent="2"/>
    </xf>
    <xf numFmtId="0" fontId="0" fillId="0" borderId="20" xfId="0" applyBorder="1" applyAlignment="1">
      <alignment horizontal="left" vertical="center" indent="2"/>
    </xf>
    <xf numFmtId="0" fontId="0" fillId="0" borderId="24" xfId="0" applyBorder="1"/>
    <xf numFmtId="0" fontId="1" fillId="0" borderId="24" xfId="0" applyFont="1" applyBorder="1" applyAlignment="1">
      <alignment horizontal="left" vertical="center" indent="3"/>
    </xf>
    <xf numFmtId="0" fontId="0" fillId="0" borderId="24" xfId="0" applyBorder="1" applyAlignment="1">
      <alignment horizontal="left" vertical="center" indent="5"/>
    </xf>
    <xf numFmtId="0" fontId="0" fillId="0" borderId="24" xfId="0" applyBorder="1" applyAlignment="1">
      <alignment horizontal="left" vertical="center" indent="7"/>
    </xf>
    <xf numFmtId="0" fontId="0" fillId="0" borderId="24" xfId="0" applyBorder="1" applyAlignment="1">
      <alignment vertical="center"/>
    </xf>
    <xf numFmtId="0" fontId="0" fillId="0" borderId="24" xfId="0" applyBorder="1" applyAlignment="1" applyProtection="1">
      <alignment horizontal="left" vertical="center" indent="5"/>
      <protection locked="0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8" xfId="0" applyFont="1" applyBorder="1"/>
    <xf numFmtId="0" fontId="0" fillId="0" borderId="20" xfId="0" applyBorder="1" applyAlignment="1" applyProtection="1">
      <alignment horizontal="left" vertical="center" indent="4"/>
      <protection locked="0"/>
    </xf>
    <xf numFmtId="0" fontId="4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 indent="3"/>
    </xf>
    <xf numFmtId="0" fontId="1" fillId="0" borderId="18" xfId="0" applyFont="1" applyBorder="1" applyAlignment="1">
      <alignment horizontal="left" vertical="center" wrapText="1" indent="3"/>
    </xf>
    <xf numFmtId="0" fontId="1" fillId="0" borderId="18" xfId="0" applyFont="1" applyBorder="1" applyAlignment="1">
      <alignment horizontal="left" vertical="center" indent="3"/>
    </xf>
    <xf numFmtId="0" fontId="1" fillId="0" borderId="20" xfId="0" applyFont="1" applyBorder="1" applyAlignment="1">
      <alignment horizontal="left" vertical="center" wrapText="1" indent="9"/>
    </xf>
    <xf numFmtId="0" fontId="0" fillId="0" borderId="20" xfId="0" applyBorder="1" applyAlignment="1">
      <alignment horizontal="left" vertical="center" indent="12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9"/>
    </xf>
    <xf numFmtId="0" fontId="0" fillId="0" borderId="20" xfId="0" applyBorder="1" applyAlignment="1">
      <alignment horizontal="left" wrapText="1" indent="9"/>
    </xf>
    <xf numFmtId="0" fontId="0" fillId="0" borderId="20" xfId="0" applyBorder="1" applyAlignment="1">
      <alignment horizontal="left" vertical="center" wrapText="1" indent="3"/>
    </xf>
    <xf numFmtId="0" fontId="0" fillId="3" borderId="20" xfId="0" applyFill="1" applyBorder="1" applyAlignment="1">
      <alignment horizontal="left" vertical="center" indent="6"/>
    </xf>
    <xf numFmtId="0" fontId="0" fillId="3" borderId="20" xfId="0" applyFill="1" applyBorder="1" applyAlignment="1">
      <alignment horizontal="left" vertical="center" indent="9"/>
    </xf>
    <xf numFmtId="0" fontId="0" fillId="3" borderId="20" xfId="0" applyFill="1" applyBorder="1" applyAlignment="1">
      <alignment horizontal="left" vertical="center" indent="3"/>
    </xf>
    <xf numFmtId="0" fontId="1" fillId="3" borderId="20" xfId="0" applyFont="1" applyFill="1" applyBorder="1" applyAlignment="1">
      <alignment horizontal="left" vertical="center" indent="3"/>
    </xf>
    <xf numFmtId="0" fontId="0" fillId="3" borderId="20" xfId="0" applyFill="1" applyBorder="1" applyAlignment="1">
      <alignment horizontal="left" indent="9"/>
    </xf>
    <xf numFmtId="0" fontId="0" fillId="3" borderId="20" xfId="0" applyFill="1" applyBorder="1" applyAlignment="1">
      <alignment horizontal="left" indent="3"/>
    </xf>
    <xf numFmtId="0" fontId="1" fillId="3" borderId="20" xfId="0" applyFont="1" applyFill="1" applyBorder="1" applyAlignment="1">
      <alignment horizontal="left" indent="3"/>
    </xf>
    <xf numFmtId="0" fontId="0" fillId="0" borderId="20" xfId="0" applyBorder="1" applyAlignment="1">
      <alignment horizontal="left" vertical="center" wrapText="1" indent="6"/>
    </xf>
    <xf numFmtId="0" fontId="1" fillId="0" borderId="20" xfId="0" applyFont="1" applyBorder="1" applyAlignment="1">
      <alignment horizontal="left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4" fontId="1" fillId="0" borderId="20" xfId="0" applyNumberFormat="1" applyFont="1" applyBorder="1"/>
    <xf numFmtId="0" fontId="1" fillId="0" borderId="20" xfId="0" applyFont="1" applyBorder="1"/>
    <xf numFmtId="4" fontId="0" fillId="0" borderId="20" xfId="0" applyNumberFormat="1" applyBorder="1"/>
    <xf numFmtId="0" fontId="0" fillId="0" borderId="20" xfId="0" applyBorder="1" applyAlignment="1">
      <alignment wrapText="1"/>
    </xf>
    <xf numFmtId="0" fontId="0" fillId="0" borderId="20" xfId="0" applyBorder="1" applyAlignment="1">
      <alignment horizont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 applyProtection="1">
      <alignment horizontal="right" vertical="center"/>
      <protection locked="0"/>
    </xf>
    <xf numFmtId="4" fontId="0" fillId="0" borderId="20" xfId="0" applyNumberFormat="1" applyBorder="1" applyAlignment="1" applyProtection="1">
      <alignment horizontal="right" vertical="top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82B09C8A-A6B8-4547-ADE1-79F5C40AF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PLAN-0002\AppData\Local\Temp\Rar$DIa10924.7697.rartemp\0361_IDF_CodigoSujeto_CodigoEntidad_CodigoPeriodo.xlsx" TargetMode="External"/><Relationship Id="rId1" Type="http://schemas.openxmlformats.org/officeDocument/2006/relationships/externalLinkPath" Target="/Users/IMPLAN-0002/AppData/Local/Temp/Rar$DIa10924.7697.rartemp/0361_IDF_CodigoSujeto_CodigoEntidad_CodigoPerio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NOMBRE DEL ENTE PÚBLICO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B6" sqref="B6:F6"/>
    </sheetView>
  </sheetViews>
  <sheetFormatPr baseColWidth="10" defaultColWidth="14.7109375" defaultRowHeight="15" zeroHeight="1"/>
  <cols>
    <col min="1" max="1" width="78" style="10" customWidth="1"/>
    <col min="2" max="2" width="19.5703125" customWidth="1"/>
    <col min="3" max="3" width="18.28515625" customWidth="1"/>
    <col min="4" max="4" width="75.5703125" style="10" customWidth="1"/>
    <col min="5" max="5" width="20" customWidth="1"/>
    <col min="6" max="6" width="20.7109375" customWidth="1"/>
  </cols>
  <sheetData>
    <row r="1" spans="1:6" s="1" customFormat="1" ht="37.5" customHeight="1">
      <c r="A1" s="177" t="s">
        <v>0</v>
      </c>
      <c r="B1" s="177"/>
      <c r="C1" s="177"/>
      <c r="D1" s="177"/>
      <c r="E1" s="177"/>
      <c r="F1" s="177"/>
    </row>
    <row r="2" spans="1:6">
      <c r="A2" s="178" t="s">
        <v>121</v>
      </c>
      <c r="B2" s="179"/>
      <c r="C2" s="179"/>
      <c r="D2" s="179"/>
      <c r="E2" s="179"/>
      <c r="F2" s="180"/>
    </row>
    <row r="3" spans="1:6">
      <c r="A3" s="181" t="s">
        <v>1</v>
      </c>
      <c r="B3" s="182"/>
      <c r="C3" s="182"/>
      <c r="D3" s="182"/>
      <c r="E3" s="182"/>
      <c r="F3" s="183"/>
    </row>
    <row r="4" spans="1:6">
      <c r="A4" s="181" t="s">
        <v>122</v>
      </c>
      <c r="B4" s="182"/>
      <c r="C4" s="182"/>
      <c r="D4" s="182"/>
      <c r="E4" s="182"/>
      <c r="F4" s="183"/>
    </row>
    <row r="5" spans="1:6">
      <c r="A5" s="184" t="s">
        <v>2</v>
      </c>
      <c r="B5" s="185"/>
      <c r="C5" s="185"/>
      <c r="D5" s="185"/>
      <c r="E5" s="185"/>
      <c r="F5" s="186"/>
    </row>
    <row r="6" spans="1:6" ht="30">
      <c r="A6" s="2" t="s">
        <v>3</v>
      </c>
      <c r="B6" s="3" t="s">
        <v>722</v>
      </c>
      <c r="C6" s="4" t="s">
        <v>723</v>
      </c>
      <c r="D6" s="5" t="s">
        <v>4</v>
      </c>
      <c r="E6" s="3" t="str">
        <f>B6</f>
        <v>2025 (d)</v>
      </c>
      <c r="F6" s="4" t="str">
        <f>C6</f>
        <v>31 de diciembre de 2024 (e)</v>
      </c>
    </row>
    <row r="7" spans="1:6">
      <c r="A7" s="137" t="s">
        <v>5</v>
      </c>
      <c r="B7" s="6"/>
      <c r="C7" s="6"/>
      <c r="D7" s="137" t="s">
        <v>6</v>
      </c>
      <c r="E7" s="6"/>
      <c r="F7" s="6"/>
    </row>
    <row r="8" spans="1:6">
      <c r="A8" s="138" t="s">
        <v>7</v>
      </c>
      <c r="B8" s="6"/>
      <c r="C8" s="6"/>
      <c r="D8" s="138" t="s">
        <v>8</v>
      </c>
      <c r="E8" s="6"/>
      <c r="F8" s="6"/>
    </row>
    <row r="9" spans="1:6">
      <c r="A9" s="139" t="s">
        <v>9</v>
      </c>
      <c r="B9" s="81">
        <f>SUM(B10:B16)</f>
        <v>2410209.98</v>
      </c>
      <c r="C9" s="81">
        <f>SUM(C10:C16)</f>
        <v>2624815.7400000002</v>
      </c>
      <c r="D9" s="139" t="s">
        <v>10</v>
      </c>
      <c r="E9" s="81">
        <f>SUM(E10:E18)</f>
        <v>574590.23999999987</v>
      </c>
      <c r="F9" s="81">
        <f>SUM(F10:F18)</f>
        <v>1391455.5799999998</v>
      </c>
    </row>
    <row r="10" spans="1:6">
      <c r="A10" s="140" t="s">
        <v>11</v>
      </c>
      <c r="B10" s="82">
        <v>0</v>
      </c>
      <c r="C10" s="82">
        <v>0</v>
      </c>
      <c r="D10" s="140" t="s">
        <v>12</v>
      </c>
      <c r="E10" s="82">
        <v>635644.68999999994</v>
      </c>
      <c r="F10" s="82">
        <v>219253.34</v>
      </c>
    </row>
    <row r="11" spans="1:6">
      <c r="A11" s="140" t="s">
        <v>13</v>
      </c>
      <c r="B11" s="82">
        <v>2410209.98</v>
      </c>
      <c r="C11" s="82">
        <v>2624815.7400000002</v>
      </c>
      <c r="D11" s="140" t="s">
        <v>14</v>
      </c>
      <c r="E11" s="82">
        <v>-0.26</v>
      </c>
      <c r="F11" s="82">
        <v>75694.87</v>
      </c>
    </row>
    <row r="12" spans="1:6">
      <c r="A12" s="140" t="s">
        <v>15</v>
      </c>
      <c r="B12" s="82">
        <v>0</v>
      </c>
      <c r="C12" s="82">
        <v>0</v>
      </c>
      <c r="D12" s="140" t="s">
        <v>16</v>
      </c>
      <c r="E12" s="82">
        <v>0</v>
      </c>
      <c r="F12" s="82">
        <v>0</v>
      </c>
    </row>
    <row r="13" spans="1:6">
      <c r="A13" s="140" t="s">
        <v>17</v>
      </c>
      <c r="B13" s="82">
        <v>0</v>
      </c>
      <c r="C13" s="82">
        <v>0</v>
      </c>
      <c r="D13" s="140" t="s">
        <v>18</v>
      </c>
      <c r="E13" s="82">
        <v>0</v>
      </c>
      <c r="F13" s="82">
        <v>0</v>
      </c>
    </row>
    <row r="14" spans="1:6">
      <c r="A14" s="140" t="s">
        <v>19</v>
      </c>
      <c r="B14" s="82">
        <v>0</v>
      </c>
      <c r="C14" s="82">
        <v>0</v>
      </c>
      <c r="D14" s="140" t="s">
        <v>20</v>
      </c>
      <c r="E14" s="82">
        <v>0</v>
      </c>
      <c r="F14" s="82">
        <v>0</v>
      </c>
    </row>
    <row r="15" spans="1:6">
      <c r="A15" s="140" t="s">
        <v>21</v>
      </c>
      <c r="B15" s="82">
        <v>0</v>
      </c>
      <c r="C15" s="82">
        <v>0</v>
      </c>
      <c r="D15" s="140" t="s">
        <v>22</v>
      </c>
      <c r="E15" s="82">
        <v>0</v>
      </c>
      <c r="F15" s="82">
        <v>0</v>
      </c>
    </row>
    <row r="16" spans="1:6">
      <c r="A16" s="140" t="s">
        <v>23</v>
      </c>
      <c r="B16" s="82">
        <v>0</v>
      </c>
      <c r="C16" s="82">
        <v>0</v>
      </c>
      <c r="D16" s="140" t="s">
        <v>24</v>
      </c>
      <c r="E16" s="82">
        <v>-152539.9</v>
      </c>
      <c r="F16" s="82">
        <v>-32022.58</v>
      </c>
    </row>
    <row r="17" spans="1:6">
      <c r="A17" s="139" t="s">
        <v>25</v>
      </c>
      <c r="B17" s="81">
        <f>SUM(B18:B24)</f>
        <v>1271460.3399999999</v>
      </c>
      <c r="C17" s="81">
        <f>SUM(C18:C24)</f>
        <v>1271460.3399999999</v>
      </c>
      <c r="D17" s="140" t="s">
        <v>26</v>
      </c>
      <c r="E17" s="82">
        <v>0</v>
      </c>
      <c r="F17" s="82">
        <v>0</v>
      </c>
    </row>
    <row r="18" spans="1:6">
      <c r="A18" s="140" t="s">
        <v>27</v>
      </c>
      <c r="B18" s="82">
        <v>0</v>
      </c>
      <c r="C18" s="82">
        <v>0</v>
      </c>
      <c r="D18" s="140" t="s">
        <v>28</v>
      </c>
      <c r="E18" s="82">
        <v>91485.71</v>
      </c>
      <c r="F18" s="82">
        <v>1128529.95</v>
      </c>
    </row>
    <row r="19" spans="1:6">
      <c r="A19" s="140" t="s">
        <v>29</v>
      </c>
      <c r="B19" s="82">
        <v>990533.33</v>
      </c>
      <c r="C19" s="82">
        <v>990533.33</v>
      </c>
      <c r="D19" s="139" t="s">
        <v>30</v>
      </c>
      <c r="E19" s="81">
        <f>SUM(E20:E22)</f>
        <v>0</v>
      </c>
      <c r="F19" s="81">
        <f>SUM(F20:F22)</f>
        <v>0</v>
      </c>
    </row>
    <row r="20" spans="1:6">
      <c r="A20" s="140" t="s">
        <v>31</v>
      </c>
      <c r="B20" s="82">
        <v>51805.25</v>
      </c>
      <c r="C20" s="82">
        <v>51805.25</v>
      </c>
      <c r="D20" s="140" t="s">
        <v>32</v>
      </c>
      <c r="E20" s="82">
        <v>0</v>
      </c>
      <c r="F20" s="82">
        <v>0</v>
      </c>
    </row>
    <row r="21" spans="1:6">
      <c r="A21" s="140" t="s">
        <v>33</v>
      </c>
      <c r="B21" s="82">
        <v>0</v>
      </c>
      <c r="C21" s="82">
        <v>0</v>
      </c>
      <c r="D21" s="140" t="s">
        <v>34</v>
      </c>
      <c r="E21" s="82">
        <v>0</v>
      </c>
      <c r="F21" s="82">
        <v>0</v>
      </c>
    </row>
    <row r="22" spans="1:6">
      <c r="A22" s="140" t="s">
        <v>35</v>
      </c>
      <c r="B22" s="82">
        <v>0</v>
      </c>
      <c r="C22" s="82">
        <v>0</v>
      </c>
      <c r="D22" s="140" t="s">
        <v>36</v>
      </c>
      <c r="E22" s="82">
        <v>0</v>
      </c>
      <c r="F22" s="82">
        <v>0</v>
      </c>
    </row>
    <row r="23" spans="1:6">
      <c r="A23" s="140" t="s">
        <v>37</v>
      </c>
      <c r="B23" s="82">
        <v>0</v>
      </c>
      <c r="C23" s="82">
        <v>0</v>
      </c>
      <c r="D23" s="139" t="s">
        <v>38</v>
      </c>
      <c r="E23" s="81">
        <f>E24+E25</f>
        <v>0</v>
      </c>
      <c r="F23" s="81">
        <f>F24+F25</f>
        <v>0</v>
      </c>
    </row>
    <row r="24" spans="1:6">
      <c r="A24" s="140" t="s">
        <v>39</v>
      </c>
      <c r="B24" s="82">
        <v>229121.76</v>
      </c>
      <c r="C24" s="82">
        <v>229121.76</v>
      </c>
      <c r="D24" s="140" t="s">
        <v>40</v>
      </c>
      <c r="E24" s="82">
        <v>0</v>
      </c>
      <c r="F24" s="82">
        <v>0</v>
      </c>
    </row>
    <row r="25" spans="1:6">
      <c r="A25" s="139" t="s">
        <v>41</v>
      </c>
      <c r="B25" s="81">
        <f>SUM(B26:B30)</f>
        <v>1700</v>
      </c>
      <c r="C25" s="81">
        <f>SUM(C26:C30)</f>
        <v>0</v>
      </c>
      <c r="D25" s="140" t="s">
        <v>42</v>
      </c>
      <c r="E25" s="82">
        <v>0</v>
      </c>
      <c r="F25" s="82">
        <v>0</v>
      </c>
    </row>
    <row r="26" spans="1:6">
      <c r="A26" s="140" t="s">
        <v>43</v>
      </c>
      <c r="B26" s="82">
        <v>1700</v>
      </c>
      <c r="C26" s="82">
        <v>0</v>
      </c>
      <c r="D26" s="139" t="s">
        <v>44</v>
      </c>
      <c r="E26" s="82">
        <v>0</v>
      </c>
      <c r="F26" s="82">
        <v>0</v>
      </c>
    </row>
    <row r="27" spans="1:6">
      <c r="A27" s="140" t="s">
        <v>45</v>
      </c>
      <c r="B27" s="82">
        <v>0</v>
      </c>
      <c r="C27" s="82">
        <v>0</v>
      </c>
      <c r="D27" s="139" t="s">
        <v>46</v>
      </c>
      <c r="E27" s="81">
        <f>SUM(E28:E30)</f>
        <v>0</v>
      </c>
      <c r="F27" s="81">
        <f>SUM(F28:F30)</f>
        <v>0</v>
      </c>
    </row>
    <row r="28" spans="1:6">
      <c r="A28" s="140" t="s">
        <v>47</v>
      </c>
      <c r="B28" s="82">
        <v>0</v>
      </c>
      <c r="C28" s="82">
        <v>0</v>
      </c>
      <c r="D28" s="140" t="s">
        <v>48</v>
      </c>
      <c r="E28" s="82">
        <v>0</v>
      </c>
      <c r="F28" s="82">
        <v>0</v>
      </c>
    </row>
    <row r="29" spans="1:6">
      <c r="A29" s="140" t="s">
        <v>49</v>
      </c>
      <c r="B29" s="82">
        <v>0</v>
      </c>
      <c r="C29" s="82">
        <v>0</v>
      </c>
      <c r="D29" s="140" t="s">
        <v>50</v>
      </c>
      <c r="E29" s="82">
        <v>0</v>
      </c>
      <c r="F29" s="82">
        <v>0</v>
      </c>
    </row>
    <row r="30" spans="1:6">
      <c r="A30" s="140" t="s">
        <v>51</v>
      </c>
      <c r="B30" s="82">
        <v>0</v>
      </c>
      <c r="C30" s="82">
        <v>0</v>
      </c>
      <c r="D30" s="140" t="s">
        <v>52</v>
      </c>
      <c r="E30" s="82">
        <v>0</v>
      </c>
      <c r="F30" s="82">
        <v>0</v>
      </c>
    </row>
    <row r="31" spans="1:6">
      <c r="A31" s="139" t="s">
        <v>53</v>
      </c>
      <c r="B31" s="81">
        <f>SUM(B32:B36)</f>
        <v>0</v>
      </c>
      <c r="C31" s="81">
        <f>SUM(C32:C36)</f>
        <v>0</v>
      </c>
      <c r="D31" s="139" t="s">
        <v>54</v>
      </c>
      <c r="E31" s="81">
        <f>SUM(E32:E37)</f>
        <v>0</v>
      </c>
      <c r="F31" s="81">
        <f>SUM(F32:F37)</f>
        <v>0</v>
      </c>
    </row>
    <row r="32" spans="1:6">
      <c r="A32" s="140" t="s">
        <v>55</v>
      </c>
      <c r="B32" s="82">
        <v>0</v>
      </c>
      <c r="C32" s="82">
        <v>0</v>
      </c>
      <c r="D32" s="140" t="s">
        <v>56</v>
      </c>
      <c r="E32" s="81">
        <v>0</v>
      </c>
      <c r="F32" s="81">
        <v>0</v>
      </c>
    </row>
    <row r="33" spans="1:6">
      <c r="A33" s="140" t="s">
        <v>57</v>
      </c>
      <c r="B33" s="82">
        <v>0</v>
      </c>
      <c r="C33" s="82">
        <v>0</v>
      </c>
      <c r="D33" s="140" t="s">
        <v>58</v>
      </c>
      <c r="E33" s="82">
        <v>0</v>
      </c>
      <c r="F33" s="82">
        <v>0</v>
      </c>
    </row>
    <row r="34" spans="1:6">
      <c r="A34" s="140" t="s">
        <v>59</v>
      </c>
      <c r="B34" s="82">
        <v>0</v>
      </c>
      <c r="C34" s="82">
        <v>0</v>
      </c>
      <c r="D34" s="140" t="s">
        <v>60</v>
      </c>
      <c r="E34" s="82">
        <v>0</v>
      </c>
      <c r="F34" s="82">
        <v>0</v>
      </c>
    </row>
    <row r="35" spans="1:6">
      <c r="A35" s="140" t="s">
        <v>61</v>
      </c>
      <c r="B35" s="82">
        <v>0</v>
      </c>
      <c r="C35" s="82">
        <v>0</v>
      </c>
      <c r="D35" s="140" t="s">
        <v>62</v>
      </c>
      <c r="E35" s="82">
        <v>0</v>
      </c>
      <c r="F35" s="82">
        <v>0</v>
      </c>
    </row>
    <row r="36" spans="1:6">
      <c r="A36" s="140" t="s">
        <v>63</v>
      </c>
      <c r="B36" s="82">
        <v>0</v>
      </c>
      <c r="C36" s="82">
        <v>0</v>
      </c>
      <c r="D36" s="140" t="s">
        <v>64</v>
      </c>
      <c r="E36" s="82">
        <v>0</v>
      </c>
      <c r="F36" s="82">
        <v>0</v>
      </c>
    </row>
    <row r="37" spans="1:6">
      <c r="A37" s="139" t="s">
        <v>65</v>
      </c>
      <c r="B37" s="82">
        <v>0</v>
      </c>
      <c r="C37" s="82">
        <v>0</v>
      </c>
      <c r="D37" s="140" t="s">
        <v>66</v>
      </c>
      <c r="E37" s="82">
        <v>0</v>
      </c>
      <c r="F37" s="82">
        <v>0</v>
      </c>
    </row>
    <row r="38" spans="1:6">
      <c r="A38" s="139" t="s">
        <v>677</v>
      </c>
      <c r="B38" s="81">
        <f>SUM(B39:B40)</f>
        <v>0</v>
      </c>
      <c r="C38" s="81">
        <f>SUM(C39:C40)</f>
        <v>0</v>
      </c>
      <c r="D38" s="139" t="s">
        <v>67</v>
      </c>
      <c r="E38" s="81">
        <f>SUM(E39:E41)</f>
        <v>0</v>
      </c>
      <c r="F38" s="81">
        <f>SUM(F39:F41)</f>
        <v>0</v>
      </c>
    </row>
    <row r="39" spans="1:6">
      <c r="A39" s="140" t="s">
        <v>68</v>
      </c>
      <c r="B39" s="82">
        <v>0</v>
      </c>
      <c r="C39" s="82">
        <v>0</v>
      </c>
      <c r="D39" s="140" t="s">
        <v>69</v>
      </c>
      <c r="E39" s="82">
        <v>0</v>
      </c>
      <c r="F39" s="82">
        <v>0</v>
      </c>
    </row>
    <row r="40" spans="1:6">
      <c r="A40" s="140" t="s">
        <v>70</v>
      </c>
      <c r="B40" s="82">
        <v>0</v>
      </c>
      <c r="C40" s="82">
        <v>0</v>
      </c>
      <c r="D40" s="140" t="s">
        <v>71</v>
      </c>
      <c r="E40" s="82">
        <v>0</v>
      </c>
      <c r="F40" s="82">
        <v>0</v>
      </c>
    </row>
    <row r="41" spans="1:6">
      <c r="A41" s="139" t="s">
        <v>72</v>
      </c>
      <c r="B41" s="81">
        <f>SUM(B42:B45)</f>
        <v>0</v>
      </c>
      <c r="C41" s="81">
        <f>SUM(C42:C45)</f>
        <v>0</v>
      </c>
      <c r="D41" s="140" t="s">
        <v>73</v>
      </c>
      <c r="E41" s="82">
        <v>0</v>
      </c>
      <c r="F41" s="82">
        <v>0</v>
      </c>
    </row>
    <row r="42" spans="1:6">
      <c r="A42" s="140" t="s">
        <v>74</v>
      </c>
      <c r="B42" s="82">
        <v>0</v>
      </c>
      <c r="C42" s="82">
        <v>0</v>
      </c>
      <c r="D42" s="139" t="s">
        <v>75</v>
      </c>
      <c r="E42" s="81">
        <f>SUM(E43:E45)</f>
        <v>0</v>
      </c>
      <c r="F42" s="81">
        <f>SUM(F43:F45)</f>
        <v>0</v>
      </c>
    </row>
    <row r="43" spans="1:6">
      <c r="A43" s="140" t="s">
        <v>76</v>
      </c>
      <c r="B43" s="82">
        <v>0</v>
      </c>
      <c r="C43" s="82">
        <v>0</v>
      </c>
      <c r="D43" s="140" t="s">
        <v>77</v>
      </c>
      <c r="E43" s="82">
        <v>0</v>
      </c>
      <c r="F43" s="82">
        <v>0</v>
      </c>
    </row>
    <row r="44" spans="1:6">
      <c r="A44" s="140" t="s">
        <v>78</v>
      </c>
      <c r="B44" s="82">
        <v>0</v>
      </c>
      <c r="C44" s="82">
        <v>0</v>
      </c>
      <c r="D44" s="140" t="s">
        <v>79</v>
      </c>
      <c r="E44" s="82">
        <v>0</v>
      </c>
      <c r="F44" s="82">
        <v>0</v>
      </c>
    </row>
    <row r="45" spans="1:6">
      <c r="A45" s="140" t="s">
        <v>80</v>
      </c>
      <c r="B45" s="82">
        <v>0</v>
      </c>
      <c r="C45" s="82">
        <v>0</v>
      </c>
      <c r="D45" s="140" t="s">
        <v>81</v>
      </c>
      <c r="E45" s="82">
        <v>0</v>
      </c>
      <c r="F45" s="82">
        <v>0</v>
      </c>
    </row>
    <row r="46" spans="1:6">
      <c r="A46" s="75"/>
      <c r="B46" s="14"/>
      <c r="C46" s="14"/>
      <c r="D46" s="75"/>
      <c r="E46" s="83"/>
      <c r="F46" s="83"/>
    </row>
    <row r="47" spans="1:6">
      <c r="A47" s="74" t="s">
        <v>82</v>
      </c>
      <c r="B47" s="15">
        <f>B9+B17+B25+B31+B37+B38+B41</f>
        <v>3683370.32</v>
      </c>
      <c r="C47" s="15">
        <f>C9+C17+C25+C31+C37+C38+C41</f>
        <v>3896276.08</v>
      </c>
      <c r="D47" s="138" t="s">
        <v>83</v>
      </c>
      <c r="E47" s="84">
        <f>E9+E19+E23+E26+E27+E31+E38+E42</f>
        <v>574590.23999999987</v>
      </c>
      <c r="F47" s="84">
        <f>F9+F19+F23+F26+F27+F31+F38+F42</f>
        <v>1391455.5799999998</v>
      </c>
    </row>
    <row r="48" spans="1:6">
      <c r="A48" s="75"/>
      <c r="B48" s="14"/>
      <c r="C48" s="14"/>
      <c r="D48" s="75"/>
      <c r="E48" s="83"/>
      <c r="F48" s="83"/>
    </row>
    <row r="49" spans="1:6">
      <c r="A49" s="138" t="s">
        <v>84</v>
      </c>
      <c r="B49" s="14"/>
      <c r="C49" s="14"/>
      <c r="D49" s="138" t="s">
        <v>85</v>
      </c>
      <c r="E49" s="83"/>
      <c r="F49" s="83"/>
    </row>
    <row r="50" spans="1:6">
      <c r="A50" s="139" t="s">
        <v>86</v>
      </c>
      <c r="B50" s="82">
        <v>0</v>
      </c>
      <c r="C50" s="82">
        <v>0</v>
      </c>
      <c r="D50" s="139" t="s">
        <v>87</v>
      </c>
      <c r="E50" s="82">
        <v>0</v>
      </c>
      <c r="F50" s="82">
        <v>0</v>
      </c>
    </row>
    <row r="51" spans="1:6">
      <c r="A51" s="139" t="s">
        <v>88</v>
      </c>
      <c r="B51" s="82">
        <v>0</v>
      </c>
      <c r="C51" s="82">
        <v>0</v>
      </c>
      <c r="D51" s="139" t="s">
        <v>89</v>
      </c>
      <c r="E51" s="82">
        <v>0</v>
      </c>
      <c r="F51" s="82">
        <v>0</v>
      </c>
    </row>
    <row r="52" spans="1:6">
      <c r="A52" s="139" t="s">
        <v>90</v>
      </c>
      <c r="B52" s="82">
        <v>0</v>
      </c>
      <c r="C52" s="82">
        <v>0</v>
      </c>
      <c r="D52" s="139" t="s">
        <v>91</v>
      </c>
      <c r="E52" s="82">
        <v>0</v>
      </c>
      <c r="F52" s="82">
        <v>0</v>
      </c>
    </row>
    <row r="53" spans="1:6">
      <c r="A53" s="139" t="s">
        <v>92</v>
      </c>
      <c r="B53" s="82">
        <v>1424508.09</v>
      </c>
      <c r="C53" s="82">
        <v>1424508.09</v>
      </c>
      <c r="D53" s="139" t="s">
        <v>93</v>
      </c>
      <c r="E53" s="82">
        <v>0</v>
      </c>
      <c r="F53" s="82">
        <v>0</v>
      </c>
    </row>
    <row r="54" spans="1:6">
      <c r="A54" s="139" t="s">
        <v>94</v>
      </c>
      <c r="B54" s="82">
        <v>26050</v>
      </c>
      <c r="C54" s="82">
        <v>26050</v>
      </c>
      <c r="D54" s="139" t="s">
        <v>95</v>
      </c>
      <c r="E54" s="82">
        <v>0</v>
      </c>
      <c r="F54" s="82">
        <v>0</v>
      </c>
    </row>
    <row r="55" spans="1:6">
      <c r="A55" s="139" t="s">
        <v>96</v>
      </c>
      <c r="B55" s="82">
        <v>-1051102.99</v>
      </c>
      <c r="C55" s="82">
        <v>-1051102.99</v>
      </c>
      <c r="D55" s="143" t="s">
        <v>97</v>
      </c>
      <c r="E55" s="82">
        <v>0</v>
      </c>
      <c r="F55" s="82">
        <v>0</v>
      </c>
    </row>
    <row r="56" spans="1:6">
      <c r="A56" s="139" t="s">
        <v>98</v>
      </c>
      <c r="B56" s="82">
        <v>0</v>
      </c>
      <c r="C56" s="82">
        <v>0</v>
      </c>
      <c r="D56" s="75"/>
      <c r="E56" s="83"/>
      <c r="F56" s="83"/>
    </row>
    <row r="57" spans="1:6">
      <c r="A57" s="139" t="s">
        <v>99</v>
      </c>
      <c r="B57" s="82">
        <v>0</v>
      </c>
      <c r="C57" s="82">
        <v>0</v>
      </c>
      <c r="D57" s="138" t="s">
        <v>100</v>
      </c>
      <c r="E57" s="84">
        <f>SUM(E50:E55)</f>
        <v>0</v>
      </c>
      <c r="F57" s="84">
        <f>SUM(F50:F55)</f>
        <v>0</v>
      </c>
    </row>
    <row r="58" spans="1:6">
      <c r="A58" s="139" t="s">
        <v>101</v>
      </c>
      <c r="B58" s="82">
        <v>0</v>
      </c>
      <c r="C58" s="82">
        <v>0</v>
      </c>
      <c r="D58" s="75"/>
      <c r="E58" s="83"/>
      <c r="F58" s="83"/>
    </row>
    <row r="59" spans="1:6">
      <c r="A59" s="75"/>
      <c r="B59" s="14"/>
      <c r="C59" s="14"/>
      <c r="D59" s="138" t="s">
        <v>102</v>
      </c>
      <c r="E59" s="84">
        <f>E47+E57</f>
        <v>574590.23999999987</v>
      </c>
      <c r="F59" s="84">
        <f>F47+F57</f>
        <v>1391455.5799999998</v>
      </c>
    </row>
    <row r="60" spans="1:6">
      <c r="A60" s="74" t="s">
        <v>103</v>
      </c>
      <c r="B60" s="15">
        <f>SUM(B50:B58)</f>
        <v>399455.10000000009</v>
      </c>
      <c r="C60" s="15">
        <f>SUM(C50:C58)</f>
        <v>399455.10000000009</v>
      </c>
      <c r="D60" s="75"/>
      <c r="E60" s="83"/>
      <c r="F60" s="83"/>
    </row>
    <row r="61" spans="1:6">
      <c r="A61" s="75"/>
      <c r="B61" s="14"/>
      <c r="C61" s="14"/>
      <c r="D61" s="144" t="s">
        <v>104</v>
      </c>
      <c r="E61" s="83"/>
      <c r="F61" s="83"/>
    </row>
    <row r="62" spans="1:6">
      <c r="A62" s="74" t="s">
        <v>105</v>
      </c>
      <c r="B62" s="15">
        <f>SUM(B47+B60)</f>
        <v>4082825.42</v>
      </c>
      <c r="C62" s="15">
        <f>SUM(C47+C60)</f>
        <v>4295731.18</v>
      </c>
      <c r="D62" s="75"/>
      <c r="E62" s="83"/>
      <c r="F62" s="83"/>
    </row>
    <row r="63" spans="1:6">
      <c r="A63" s="75"/>
      <c r="B63" s="12"/>
      <c r="C63" s="12"/>
      <c r="D63" s="145" t="s">
        <v>106</v>
      </c>
      <c r="E63" s="81">
        <f>SUM(E64:E66)</f>
        <v>0</v>
      </c>
      <c r="F63" s="81">
        <f>SUM(F64:F66)</f>
        <v>0</v>
      </c>
    </row>
    <row r="64" spans="1:6">
      <c r="A64" s="75"/>
      <c r="B64" s="12"/>
      <c r="C64" s="12"/>
      <c r="D64" s="139" t="s">
        <v>107</v>
      </c>
      <c r="E64" s="82">
        <v>0</v>
      </c>
      <c r="F64" s="82">
        <v>0</v>
      </c>
    </row>
    <row r="65" spans="1:6">
      <c r="A65" s="75"/>
      <c r="B65" s="12"/>
      <c r="C65" s="12"/>
      <c r="D65" s="143" t="s">
        <v>108</v>
      </c>
      <c r="E65" s="82">
        <v>0</v>
      </c>
      <c r="F65" s="82">
        <v>0</v>
      </c>
    </row>
    <row r="66" spans="1:6">
      <c r="A66" s="75"/>
      <c r="B66" s="12"/>
      <c r="C66" s="12"/>
      <c r="D66" s="139" t="s">
        <v>109</v>
      </c>
      <c r="E66" s="82">
        <v>0</v>
      </c>
      <c r="F66" s="82">
        <v>0</v>
      </c>
    </row>
    <row r="67" spans="1:6">
      <c r="A67" s="75"/>
      <c r="B67" s="12"/>
      <c r="C67" s="12"/>
      <c r="D67" s="75"/>
      <c r="E67" s="83"/>
      <c r="F67" s="83"/>
    </row>
    <row r="68" spans="1:6">
      <c r="A68" s="75"/>
      <c r="B68" s="12"/>
      <c r="C68" s="12"/>
      <c r="D68" s="145" t="s">
        <v>110</v>
      </c>
      <c r="E68" s="81">
        <f>SUM(E69:E73)</f>
        <v>3508235.18</v>
      </c>
      <c r="F68" s="81">
        <f>SUM(F69:F73)</f>
        <v>2904275.6</v>
      </c>
    </row>
    <row r="69" spans="1:6">
      <c r="A69" s="141"/>
      <c r="B69" s="12"/>
      <c r="C69" s="12"/>
      <c r="D69" s="139" t="s">
        <v>111</v>
      </c>
      <c r="E69" s="82">
        <v>603959.57999999996</v>
      </c>
      <c r="F69" s="82">
        <v>254583.41</v>
      </c>
    </row>
    <row r="70" spans="1:6">
      <c r="A70" s="141"/>
      <c r="B70" s="12"/>
      <c r="C70" s="12"/>
      <c r="D70" s="139" t="s">
        <v>112</v>
      </c>
      <c r="E70" s="82">
        <v>2904275.6</v>
      </c>
      <c r="F70" s="82">
        <v>2649692.19</v>
      </c>
    </row>
    <row r="71" spans="1:6">
      <c r="A71" s="141"/>
      <c r="B71" s="12"/>
      <c r="C71" s="12"/>
      <c r="D71" s="139" t="s">
        <v>113</v>
      </c>
      <c r="E71" s="82">
        <v>0</v>
      </c>
      <c r="F71" s="82">
        <v>0</v>
      </c>
    </row>
    <row r="72" spans="1:6">
      <c r="A72" s="141"/>
      <c r="B72" s="12"/>
      <c r="C72" s="12"/>
      <c r="D72" s="139" t="s">
        <v>114</v>
      </c>
      <c r="E72" s="82">
        <v>0</v>
      </c>
      <c r="F72" s="82">
        <v>0</v>
      </c>
    </row>
    <row r="73" spans="1:6">
      <c r="A73" s="141"/>
      <c r="B73" s="12"/>
      <c r="C73" s="12"/>
      <c r="D73" s="139" t="s">
        <v>115</v>
      </c>
      <c r="E73" s="82">
        <v>0</v>
      </c>
      <c r="F73" s="82">
        <v>0</v>
      </c>
    </row>
    <row r="74" spans="1:6">
      <c r="A74" s="141"/>
      <c r="B74" s="12"/>
      <c r="C74" s="12"/>
      <c r="D74" s="75"/>
      <c r="E74" s="83"/>
      <c r="F74" s="83"/>
    </row>
    <row r="75" spans="1:6">
      <c r="A75" s="141"/>
      <c r="B75" s="12"/>
      <c r="C75" s="12"/>
      <c r="D75" s="145" t="s">
        <v>116</v>
      </c>
      <c r="E75" s="81">
        <f>E76+E77</f>
        <v>0</v>
      </c>
      <c r="F75" s="81">
        <f>F76+F77</f>
        <v>0</v>
      </c>
    </row>
    <row r="76" spans="1:6">
      <c r="A76" s="141"/>
      <c r="B76" s="12"/>
      <c r="C76" s="12"/>
      <c r="D76" s="139" t="s">
        <v>117</v>
      </c>
      <c r="E76" s="82">
        <v>0</v>
      </c>
      <c r="F76" s="82">
        <v>0</v>
      </c>
    </row>
    <row r="77" spans="1:6">
      <c r="A77" s="141"/>
      <c r="B77" s="12"/>
      <c r="C77" s="12"/>
      <c r="D77" s="139" t="s">
        <v>118</v>
      </c>
      <c r="E77" s="82">
        <v>0</v>
      </c>
      <c r="F77" s="82">
        <v>0</v>
      </c>
    </row>
    <row r="78" spans="1:6">
      <c r="A78" s="141"/>
      <c r="B78" s="12"/>
      <c r="C78" s="12"/>
      <c r="D78" s="75"/>
      <c r="E78" s="83"/>
      <c r="F78" s="83"/>
    </row>
    <row r="79" spans="1:6">
      <c r="A79" s="141"/>
      <c r="B79" s="12"/>
      <c r="C79" s="12"/>
      <c r="D79" s="138" t="s">
        <v>119</v>
      </c>
      <c r="E79" s="84">
        <f>E63+E68+E75</f>
        <v>3508235.18</v>
      </c>
      <c r="F79" s="84">
        <f>F63+F68+F75</f>
        <v>2904275.6</v>
      </c>
    </row>
    <row r="80" spans="1:6">
      <c r="A80" s="141"/>
      <c r="B80" s="12"/>
      <c r="C80" s="12"/>
      <c r="D80" s="75"/>
      <c r="E80" s="83"/>
      <c r="F80" s="83"/>
    </row>
    <row r="81" spans="1:6">
      <c r="A81" s="141"/>
      <c r="B81" s="12"/>
      <c r="C81" s="12"/>
      <c r="D81" s="138" t="s">
        <v>120</v>
      </c>
      <c r="E81" s="84">
        <f>E59+E79</f>
        <v>4082825.42</v>
      </c>
      <c r="F81" s="84">
        <f>F59+F79</f>
        <v>4295731.18</v>
      </c>
    </row>
    <row r="82" spans="1:6">
      <c r="A82" s="142"/>
      <c r="B82" s="11"/>
      <c r="C82" s="11"/>
      <c r="D82" s="73"/>
      <c r="E82" s="13"/>
      <c r="F82" s="13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56EC8CA2-02B0-4324-9925-E4697F73C96D}"/>
    <dataValidation allowBlank="1" showInputMessage="1" showErrorMessage="1" prompt="20XN (d)" sqref="B6 E6" xr:uid="{78F39207-FD1E-4C3E-B3A1-6EF3842CCBB6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7679-67B8-4A90-BA17-9A46A0732E92}">
  <dimension ref="A1:I45"/>
  <sheetViews>
    <sheetView showGridLines="0" zoomScale="90" zoomScaleNormal="90" workbookViewId="0">
      <selection activeCell="A6" sqref="A6:H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88" t="s">
        <v>164</v>
      </c>
      <c r="B1" s="188"/>
      <c r="C1" s="188"/>
      <c r="D1" s="188"/>
      <c r="E1" s="188"/>
      <c r="F1" s="188"/>
      <c r="G1" s="188"/>
      <c r="H1" s="188"/>
      <c r="I1" s="1"/>
    </row>
    <row r="2" spans="1:9">
      <c r="A2" s="178" t="s">
        <v>121</v>
      </c>
      <c r="B2" s="179"/>
      <c r="C2" s="179"/>
      <c r="D2" s="179"/>
      <c r="E2" s="179"/>
      <c r="F2" s="179"/>
      <c r="G2" s="179"/>
      <c r="H2" s="180"/>
    </row>
    <row r="3" spans="1:9">
      <c r="A3" s="181" t="s">
        <v>163</v>
      </c>
      <c r="B3" s="182"/>
      <c r="C3" s="182"/>
      <c r="D3" s="182"/>
      <c r="E3" s="182"/>
      <c r="F3" s="182"/>
      <c r="G3" s="182"/>
      <c r="H3" s="183"/>
    </row>
    <row r="4" spans="1:9">
      <c r="A4" s="181" t="s">
        <v>162</v>
      </c>
      <c r="B4" s="182"/>
      <c r="C4" s="182"/>
      <c r="D4" s="182"/>
      <c r="E4" s="182"/>
      <c r="F4" s="182"/>
      <c r="G4" s="182"/>
      <c r="H4" s="183"/>
    </row>
    <row r="5" spans="1:9">
      <c r="A5" s="184" t="s">
        <v>2</v>
      </c>
      <c r="B5" s="185"/>
      <c r="C5" s="185"/>
      <c r="D5" s="185"/>
      <c r="E5" s="185"/>
      <c r="F5" s="185"/>
      <c r="G5" s="185"/>
      <c r="H5" s="186"/>
    </row>
    <row r="6" spans="1:9" ht="45">
      <c r="A6" s="19" t="s">
        <v>161</v>
      </c>
      <c r="B6" s="22" t="s">
        <v>160</v>
      </c>
      <c r="C6" s="19" t="s">
        <v>159</v>
      </c>
      <c r="D6" s="19" t="s">
        <v>158</v>
      </c>
      <c r="E6" s="19" t="s">
        <v>157</v>
      </c>
      <c r="F6" s="19" t="s">
        <v>156</v>
      </c>
      <c r="G6" s="19" t="s">
        <v>155</v>
      </c>
      <c r="H6" s="18" t="s">
        <v>154</v>
      </c>
      <c r="I6" s="21"/>
    </row>
    <row r="7" spans="1:9">
      <c r="A7" s="146"/>
      <c r="B7" s="8"/>
      <c r="C7" s="8"/>
      <c r="D7" s="8"/>
      <c r="E7" s="8"/>
      <c r="F7" s="8"/>
      <c r="G7" s="8"/>
      <c r="H7" s="8"/>
      <c r="I7" s="21"/>
    </row>
    <row r="8" spans="1:9">
      <c r="A8" s="147" t="s">
        <v>153</v>
      </c>
      <c r="B8" s="85">
        <f t="shared" ref="B8:H8" si="0">B9+B13</f>
        <v>0</v>
      </c>
      <c r="C8" s="85">
        <f t="shared" si="0"/>
        <v>0</v>
      </c>
      <c r="D8" s="85">
        <f t="shared" si="0"/>
        <v>0</v>
      </c>
      <c r="E8" s="85">
        <f t="shared" si="0"/>
        <v>0</v>
      </c>
      <c r="F8" s="85">
        <f t="shared" si="0"/>
        <v>0</v>
      </c>
      <c r="G8" s="85">
        <f t="shared" si="0"/>
        <v>0</v>
      </c>
      <c r="H8" s="85">
        <f t="shared" si="0"/>
        <v>0</v>
      </c>
    </row>
    <row r="9" spans="1:9">
      <c r="A9" s="148" t="s">
        <v>152</v>
      </c>
      <c r="B9" s="86">
        <f>SUM(B10:B12)</f>
        <v>0</v>
      </c>
      <c r="C9" s="86">
        <f>SUM(C10:C12)</f>
        <v>0</v>
      </c>
      <c r="D9" s="86">
        <f>SUM(D10:D12)</f>
        <v>0</v>
      </c>
      <c r="E9" s="86">
        <f>SUM(E10:E12)</f>
        <v>0</v>
      </c>
      <c r="F9" s="86">
        <f t="shared" ref="F9:F16" si="1">B9+C9-D9+E9</f>
        <v>0</v>
      </c>
      <c r="G9" s="86">
        <f>SUM(G10:G12)</f>
        <v>0</v>
      </c>
      <c r="H9" s="86">
        <f>SUM(H10:H12)</f>
        <v>0</v>
      </c>
    </row>
    <row r="10" spans="1:9">
      <c r="A10" s="149" t="s">
        <v>151</v>
      </c>
      <c r="B10" s="87">
        <v>0</v>
      </c>
      <c r="C10" s="87">
        <v>0</v>
      </c>
      <c r="D10" s="87">
        <v>0</v>
      </c>
      <c r="E10" s="87">
        <v>0</v>
      </c>
      <c r="F10" s="86">
        <f t="shared" si="1"/>
        <v>0</v>
      </c>
      <c r="G10" s="87">
        <v>0</v>
      </c>
      <c r="H10" s="87">
        <v>0</v>
      </c>
    </row>
    <row r="11" spans="1:9">
      <c r="A11" s="149" t="s">
        <v>150</v>
      </c>
      <c r="B11" s="87">
        <v>0</v>
      </c>
      <c r="C11" s="86">
        <v>0</v>
      </c>
      <c r="D11" s="87">
        <v>0</v>
      </c>
      <c r="E11" s="87">
        <v>0</v>
      </c>
      <c r="F11" s="86">
        <f t="shared" si="1"/>
        <v>0</v>
      </c>
      <c r="G11" s="87">
        <v>0</v>
      </c>
      <c r="H11" s="86">
        <v>0</v>
      </c>
    </row>
    <row r="12" spans="1:9">
      <c r="A12" s="149" t="s">
        <v>149</v>
      </c>
      <c r="B12" s="87">
        <v>0</v>
      </c>
      <c r="C12" s="86">
        <v>0</v>
      </c>
      <c r="D12" s="87">
        <v>0</v>
      </c>
      <c r="E12" s="87">
        <v>0</v>
      </c>
      <c r="F12" s="86">
        <f t="shared" si="1"/>
        <v>0</v>
      </c>
      <c r="G12" s="87">
        <v>0</v>
      </c>
      <c r="H12" s="86">
        <v>0</v>
      </c>
    </row>
    <row r="13" spans="1:9">
      <c r="A13" s="148" t="s">
        <v>148</v>
      </c>
      <c r="B13" s="86">
        <f>SUM(B14:B16)</f>
        <v>0</v>
      </c>
      <c r="C13" s="86">
        <f>SUM(C14:C16)</f>
        <v>0</v>
      </c>
      <c r="D13" s="86">
        <f>SUM(D14:D16)</f>
        <v>0</v>
      </c>
      <c r="E13" s="86">
        <f>SUM(E14:E16)</f>
        <v>0</v>
      </c>
      <c r="F13" s="86">
        <f t="shared" si="1"/>
        <v>0</v>
      </c>
      <c r="G13" s="86">
        <f>SUM(G14:G16)</f>
        <v>0</v>
      </c>
      <c r="H13" s="86">
        <f>SUM(H14:H16)</f>
        <v>0</v>
      </c>
    </row>
    <row r="14" spans="1:9">
      <c r="A14" s="149" t="s">
        <v>147</v>
      </c>
      <c r="B14" s="87">
        <v>0</v>
      </c>
      <c r="C14" s="87">
        <v>0</v>
      </c>
      <c r="D14" s="87">
        <v>0</v>
      </c>
      <c r="E14" s="87">
        <v>0</v>
      </c>
      <c r="F14" s="86">
        <f t="shared" si="1"/>
        <v>0</v>
      </c>
      <c r="G14" s="86">
        <v>0</v>
      </c>
      <c r="H14" s="87">
        <v>0</v>
      </c>
    </row>
    <row r="15" spans="1:9">
      <c r="A15" s="149" t="s">
        <v>146</v>
      </c>
      <c r="B15" s="87">
        <v>0</v>
      </c>
      <c r="C15" s="87">
        <v>0</v>
      </c>
      <c r="D15" s="87">
        <v>0</v>
      </c>
      <c r="E15" s="87">
        <v>0</v>
      </c>
      <c r="F15" s="86">
        <f t="shared" si="1"/>
        <v>0</v>
      </c>
      <c r="G15" s="86">
        <v>0</v>
      </c>
      <c r="H15" s="86">
        <v>0</v>
      </c>
    </row>
    <row r="16" spans="1:9">
      <c r="A16" s="149" t="s">
        <v>145</v>
      </c>
      <c r="B16" s="87">
        <v>0</v>
      </c>
      <c r="C16" s="87">
        <v>0</v>
      </c>
      <c r="D16" s="87">
        <v>0</v>
      </c>
      <c r="E16" s="87">
        <v>0</v>
      </c>
      <c r="F16" s="86">
        <f t="shared" si="1"/>
        <v>0</v>
      </c>
      <c r="G16" s="86">
        <v>0</v>
      </c>
      <c r="H16" s="86">
        <v>0</v>
      </c>
    </row>
    <row r="17" spans="1:8">
      <c r="A17" s="150"/>
      <c r="B17" s="88"/>
      <c r="C17" s="88"/>
      <c r="D17" s="88"/>
      <c r="E17" s="88"/>
      <c r="F17" s="88"/>
      <c r="G17" s="88"/>
      <c r="H17" s="88"/>
    </row>
    <row r="18" spans="1:8">
      <c r="A18" s="147" t="s">
        <v>144</v>
      </c>
      <c r="B18" s="85">
        <v>1391455.58</v>
      </c>
      <c r="C18" s="89"/>
      <c r="D18" s="89"/>
      <c r="E18" s="89"/>
      <c r="F18" s="85">
        <v>574590.24</v>
      </c>
      <c r="G18" s="89"/>
      <c r="H18" s="89"/>
    </row>
    <row r="19" spans="1:8">
      <c r="A19" s="150"/>
      <c r="B19" s="90"/>
      <c r="C19" s="90"/>
      <c r="D19" s="90"/>
      <c r="E19" s="90"/>
      <c r="F19" s="90"/>
      <c r="G19" s="90"/>
      <c r="H19" s="90"/>
    </row>
    <row r="20" spans="1:8">
      <c r="A20" s="147" t="s">
        <v>143</v>
      </c>
      <c r="B20" s="85">
        <f t="shared" ref="B20:H20" si="2">B8+B18</f>
        <v>1391455.58</v>
      </c>
      <c r="C20" s="85">
        <f t="shared" si="2"/>
        <v>0</v>
      </c>
      <c r="D20" s="85">
        <f t="shared" si="2"/>
        <v>0</v>
      </c>
      <c r="E20" s="85">
        <f t="shared" si="2"/>
        <v>0</v>
      </c>
      <c r="F20" s="85">
        <f t="shared" si="2"/>
        <v>574590.24</v>
      </c>
      <c r="G20" s="85">
        <f t="shared" si="2"/>
        <v>0</v>
      </c>
      <c r="H20" s="85">
        <f t="shared" si="2"/>
        <v>0</v>
      </c>
    </row>
    <row r="21" spans="1:8">
      <c r="A21" s="150"/>
      <c r="B21" s="91"/>
      <c r="C21" s="91"/>
      <c r="D21" s="91"/>
      <c r="E21" s="91"/>
      <c r="F21" s="91"/>
      <c r="G21" s="91"/>
      <c r="H21" s="91"/>
    </row>
    <row r="22" spans="1:8" ht="17.25">
      <c r="A22" s="147" t="s">
        <v>142</v>
      </c>
      <c r="B22" s="85">
        <f t="shared" ref="B22:H22" si="3">SUM(B23:B25)</f>
        <v>0</v>
      </c>
      <c r="C22" s="85">
        <f t="shared" si="3"/>
        <v>0</v>
      </c>
      <c r="D22" s="85">
        <f t="shared" si="3"/>
        <v>0</v>
      </c>
      <c r="E22" s="85">
        <f t="shared" si="3"/>
        <v>0</v>
      </c>
      <c r="F22" s="85">
        <f t="shared" si="3"/>
        <v>0</v>
      </c>
      <c r="G22" s="85">
        <f t="shared" si="3"/>
        <v>0</v>
      </c>
      <c r="H22" s="85">
        <f t="shared" si="3"/>
        <v>0</v>
      </c>
    </row>
    <row r="23" spans="1:8">
      <c r="A23" s="151" t="s">
        <v>141</v>
      </c>
      <c r="B23" s="86">
        <v>0</v>
      </c>
      <c r="C23" s="86">
        <v>0</v>
      </c>
      <c r="D23" s="86">
        <v>0</v>
      </c>
      <c r="E23" s="86">
        <v>0</v>
      </c>
      <c r="F23" s="86">
        <f>B23+C23-D23+E23</f>
        <v>0</v>
      </c>
      <c r="G23" s="86">
        <v>0</v>
      </c>
      <c r="H23" s="86">
        <v>0</v>
      </c>
    </row>
    <row r="24" spans="1:8">
      <c r="A24" s="151" t="s">
        <v>140</v>
      </c>
      <c r="B24" s="86">
        <v>0</v>
      </c>
      <c r="C24" s="86">
        <v>0</v>
      </c>
      <c r="D24" s="86">
        <v>0</v>
      </c>
      <c r="E24" s="86">
        <v>0</v>
      </c>
      <c r="F24" s="86">
        <f>B24+C24-D24+E24</f>
        <v>0</v>
      </c>
      <c r="G24" s="86">
        <v>0</v>
      </c>
      <c r="H24" s="86">
        <v>0</v>
      </c>
    </row>
    <row r="25" spans="1:8">
      <c r="A25" s="151" t="s">
        <v>139</v>
      </c>
      <c r="B25" s="86">
        <v>0</v>
      </c>
      <c r="C25" s="86">
        <v>0</v>
      </c>
      <c r="D25" s="86">
        <v>0</v>
      </c>
      <c r="E25" s="86">
        <v>0</v>
      </c>
      <c r="F25" s="86">
        <f>B25+C25-D25+E25</f>
        <v>0</v>
      </c>
      <c r="G25" s="86">
        <v>0</v>
      </c>
      <c r="H25" s="86">
        <v>0</v>
      </c>
    </row>
    <row r="26" spans="1:8">
      <c r="A26" s="152"/>
      <c r="B26" s="91"/>
      <c r="C26" s="91"/>
      <c r="D26" s="91"/>
      <c r="E26" s="91"/>
      <c r="F26" s="91"/>
      <c r="G26" s="91"/>
      <c r="H26" s="91"/>
    </row>
    <row r="27" spans="1:8" ht="17.25">
      <c r="A27" s="147" t="s">
        <v>138</v>
      </c>
      <c r="B27" s="85">
        <f t="shared" ref="B27:H27" si="4">SUM(B28:B30)</f>
        <v>0</v>
      </c>
      <c r="C27" s="85">
        <f t="shared" si="4"/>
        <v>0</v>
      </c>
      <c r="D27" s="85">
        <f t="shared" si="4"/>
        <v>0</v>
      </c>
      <c r="E27" s="85">
        <f t="shared" si="4"/>
        <v>0</v>
      </c>
      <c r="F27" s="85">
        <f t="shared" si="4"/>
        <v>0</v>
      </c>
      <c r="G27" s="85">
        <f t="shared" si="4"/>
        <v>0</v>
      </c>
      <c r="H27" s="85">
        <f t="shared" si="4"/>
        <v>0</v>
      </c>
    </row>
    <row r="28" spans="1:8">
      <c r="A28" s="151" t="s">
        <v>137</v>
      </c>
      <c r="B28" s="86">
        <v>0</v>
      </c>
      <c r="C28" s="86">
        <v>0</v>
      </c>
      <c r="D28" s="86">
        <v>0</v>
      </c>
      <c r="E28" s="86">
        <v>0</v>
      </c>
      <c r="F28" s="86">
        <f>B28+C28-D28+E28</f>
        <v>0</v>
      </c>
      <c r="G28" s="86">
        <v>0</v>
      </c>
      <c r="H28" s="86">
        <v>0</v>
      </c>
    </row>
    <row r="29" spans="1:8">
      <c r="A29" s="151" t="s">
        <v>136</v>
      </c>
      <c r="B29" s="86">
        <v>0</v>
      </c>
      <c r="C29" s="86">
        <v>0</v>
      </c>
      <c r="D29" s="86">
        <v>0</v>
      </c>
      <c r="E29" s="86">
        <v>0</v>
      </c>
      <c r="F29" s="86">
        <f>B29+C29-D29+E29</f>
        <v>0</v>
      </c>
      <c r="G29" s="86">
        <v>0</v>
      </c>
      <c r="H29" s="86">
        <v>0</v>
      </c>
    </row>
    <row r="30" spans="1:8">
      <c r="A30" s="151" t="s">
        <v>135</v>
      </c>
      <c r="B30" s="86">
        <v>0</v>
      </c>
      <c r="C30" s="86">
        <v>0</v>
      </c>
      <c r="D30" s="86">
        <v>0</v>
      </c>
      <c r="E30" s="86">
        <v>0</v>
      </c>
      <c r="F30" s="86">
        <f>B30+C30-D30+E30</f>
        <v>0</v>
      </c>
      <c r="G30" s="86">
        <v>0</v>
      </c>
      <c r="H30" s="86">
        <v>0</v>
      </c>
    </row>
    <row r="31" spans="1:8">
      <c r="A31" s="153" t="s">
        <v>123</v>
      </c>
      <c r="B31" s="92"/>
      <c r="C31" s="92"/>
      <c r="D31" s="92"/>
      <c r="E31" s="92"/>
      <c r="F31" s="92"/>
      <c r="G31" s="92"/>
      <c r="H31" s="92"/>
    </row>
    <row r="32" spans="1:8">
      <c r="A32" s="1"/>
    </row>
    <row r="33" spans="1:8">
      <c r="A33" s="187" t="s">
        <v>134</v>
      </c>
      <c r="B33" s="187"/>
      <c r="C33" s="187"/>
      <c r="D33" s="187"/>
      <c r="E33" s="187"/>
      <c r="F33" s="187"/>
      <c r="G33" s="187"/>
      <c r="H33" s="187"/>
    </row>
    <row r="34" spans="1:8">
      <c r="A34" s="187"/>
      <c r="B34" s="187"/>
      <c r="C34" s="187"/>
      <c r="D34" s="187"/>
      <c r="E34" s="187"/>
      <c r="F34" s="187"/>
      <c r="G34" s="187"/>
      <c r="H34" s="187"/>
    </row>
    <row r="35" spans="1:8">
      <c r="A35" s="187"/>
      <c r="B35" s="187"/>
      <c r="C35" s="187"/>
      <c r="D35" s="187"/>
      <c r="E35" s="187"/>
      <c r="F35" s="187"/>
      <c r="G35" s="187"/>
      <c r="H35" s="187"/>
    </row>
    <row r="36" spans="1:8">
      <c r="A36" s="187"/>
      <c r="B36" s="187"/>
      <c r="C36" s="187"/>
      <c r="D36" s="187"/>
      <c r="E36" s="187"/>
      <c r="F36" s="187"/>
      <c r="G36" s="187"/>
      <c r="H36" s="187"/>
    </row>
    <row r="37" spans="1:8">
      <c r="A37" s="187"/>
      <c r="B37" s="187"/>
      <c r="C37" s="187"/>
      <c r="D37" s="187"/>
      <c r="E37" s="187"/>
      <c r="F37" s="187"/>
      <c r="G37" s="187"/>
      <c r="H37" s="187"/>
    </row>
    <row r="38" spans="1:8">
      <c r="A38" s="1"/>
    </row>
    <row r="39" spans="1:8" ht="30">
      <c r="A39" s="19" t="s">
        <v>133</v>
      </c>
      <c r="B39" s="19" t="s">
        <v>132</v>
      </c>
      <c r="C39" s="19" t="s">
        <v>131</v>
      </c>
      <c r="D39" s="19" t="s">
        <v>130</v>
      </c>
      <c r="E39" s="19" t="s">
        <v>129</v>
      </c>
      <c r="F39" s="18" t="s">
        <v>128</v>
      </c>
    </row>
    <row r="40" spans="1:8">
      <c r="A40" s="75"/>
      <c r="B40" s="93"/>
      <c r="C40" s="93"/>
      <c r="D40" s="93"/>
      <c r="E40" s="93"/>
      <c r="F40" s="93"/>
    </row>
    <row r="41" spans="1:8">
      <c r="A41" s="147" t="s">
        <v>127</v>
      </c>
      <c r="B41" s="94">
        <f>SUM(B42:B45)</f>
        <v>0</v>
      </c>
      <c r="C41" s="94">
        <f>SUM(C42:C45)</f>
        <v>0</v>
      </c>
      <c r="D41" s="94">
        <f>SUM(D42:D45)</f>
        <v>0</v>
      </c>
      <c r="E41" s="94">
        <f>SUM(E42:E45)</f>
        <v>0</v>
      </c>
      <c r="F41" s="94">
        <f>SUM(F42:F45)</f>
        <v>0</v>
      </c>
    </row>
    <row r="42" spans="1:8">
      <c r="A42" s="151" t="s">
        <v>126</v>
      </c>
      <c r="B42" s="17"/>
      <c r="C42" s="17"/>
      <c r="D42" s="17"/>
      <c r="E42" s="17"/>
      <c r="F42" s="17"/>
      <c r="G42" s="16"/>
      <c r="H42" s="16"/>
    </row>
    <row r="43" spans="1:8">
      <c r="A43" s="151" t="s">
        <v>125</v>
      </c>
      <c r="B43" s="17"/>
      <c r="C43" s="17"/>
      <c r="D43" s="17"/>
      <c r="E43" s="17"/>
      <c r="F43" s="17"/>
      <c r="G43" s="16"/>
      <c r="H43" s="16"/>
    </row>
    <row r="44" spans="1:8">
      <c r="A44" s="151" t="s">
        <v>124</v>
      </c>
      <c r="B44" s="17"/>
      <c r="C44" s="17"/>
      <c r="D44" s="17"/>
      <c r="E44" s="17"/>
      <c r="F44" s="17"/>
      <c r="G44" s="16"/>
      <c r="H44" s="16"/>
    </row>
    <row r="45" spans="1:8">
      <c r="A45" s="154" t="s">
        <v>123</v>
      </c>
      <c r="B45" s="9"/>
      <c r="C45" s="9"/>
      <c r="D45" s="9"/>
      <c r="E45" s="9"/>
      <c r="F45" s="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1">
    <dataValidation allowBlank="1" showInputMessage="1" showErrorMessage="1" prompt="Saldo al 31 de diciembre de 20XN-1 (d)" sqref="B6" xr:uid="{E1389A46-D0FB-4C1E-AB90-15B3CB47C4F7}"/>
  </dataValidation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43E3-69BE-4830-8825-82D5418B6CAD}">
  <dimension ref="A1:L21"/>
  <sheetViews>
    <sheetView zoomScale="90" zoomScaleNormal="90" workbookViewId="0">
      <selection activeCell="A6" sqref="A6:A21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77" t="s">
        <v>189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30"/>
    </row>
    <row r="2" spans="1:12">
      <c r="A2" s="178" t="s">
        <v>121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</row>
    <row r="3" spans="1:12">
      <c r="A3" s="181" t="s">
        <v>188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2">
      <c r="A4" s="181" t="s">
        <v>187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2">
      <c r="A5" s="181" t="s">
        <v>2</v>
      </c>
      <c r="B5" s="182"/>
      <c r="C5" s="182"/>
      <c r="D5" s="182"/>
      <c r="E5" s="182"/>
      <c r="F5" s="182"/>
      <c r="G5" s="182"/>
      <c r="H5" s="182"/>
      <c r="I5" s="182"/>
      <c r="J5" s="182"/>
      <c r="K5" s="183"/>
    </row>
    <row r="6" spans="1:12" ht="75">
      <c r="A6" s="18" t="s">
        <v>186</v>
      </c>
      <c r="B6" s="18" t="s">
        <v>185</v>
      </c>
      <c r="C6" s="18" t="s">
        <v>184</v>
      </c>
      <c r="D6" s="18" t="s">
        <v>183</v>
      </c>
      <c r="E6" s="18" t="s">
        <v>182</v>
      </c>
      <c r="F6" s="18" t="s">
        <v>181</v>
      </c>
      <c r="G6" s="18" t="s">
        <v>180</v>
      </c>
      <c r="H6" s="18" t="s">
        <v>179</v>
      </c>
      <c r="I6" s="4" t="s">
        <v>178</v>
      </c>
      <c r="J6" s="4" t="s">
        <v>177</v>
      </c>
      <c r="K6" s="4" t="s">
        <v>176</v>
      </c>
    </row>
    <row r="7" spans="1:12">
      <c r="A7" s="143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>
      <c r="A8" s="138" t="s">
        <v>175</v>
      </c>
      <c r="B8" s="25"/>
      <c r="C8" s="25"/>
      <c r="D8" s="25"/>
      <c r="E8" s="95">
        <f>SUM(E9:E12)</f>
        <v>0</v>
      </c>
      <c r="F8" s="24"/>
      <c r="G8" s="95">
        <f>SUM(G9:G12)</f>
        <v>0</v>
      </c>
      <c r="H8" s="95">
        <f>SUM(H9:H12)</f>
        <v>0</v>
      </c>
      <c r="I8" s="95">
        <f>SUM(I9:I12)</f>
        <v>0</v>
      </c>
      <c r="J8" s="95">
        <f>SUM(J9:J12)</f>
        <v>0</v>
      </c>
      <c r="K8" s="95">
        <f>SUM(K9:K12)</f>
        <v>0</v>
      </c>
    </row>
    <row r="9" spans="1:12">
      <c r="A9" s="155" t="s">
        <v>174</v>
      </c>
      <c r="B9" s="29"/>
      <c r="C9" s="29"/>
      <c r="D9" s="29"/>
      <c r="E9" s="96">
        <v>0</v>
      </c>
      <c r="F9" s="28"/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16"/>
    </row>
    <row r="10" spans="1:12">
      <c r="A10" s="155" t="s">
        <v>173</v>
      </c>
      <c r="B10" s="29"/>
      <c r="C10" s="29"/>
      <c r="D10" s="29"/>
      <c r="E10" s="96">
        <v>0</v>
      </c>
      <c r="F10" s="28"/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16"/>
    </row>
    <row r="11" spans="1:12">
      <c r="A11" s="155" t="s">
        <v>172</v>
      </c>
      <c r="B11" s="29"/>
      <c r="C11" s="29"/>
      <c r="D11" s="29"/>
      <c r="E11" s="96">
        <v>0</v>
      </c>
      <c r="F11" s="28"/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16"/>
    </row>
    <row r="12" spans="1:12">
      <c r="A12" s="155" t="s">
        <v>171</v>
      </c>
      <c r="B12" s="29"/>
      <c r="C12" s="29"/>
      <c r="D12" s="29"/>
      <c r="E12" s="96">
        <v>0</v>
      </c>
      <c r="F12" s="28"/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16"/>
    </row>
    <row r="13" spans="1:12">
      <c r="A13" s="156" t="s">
        <v>123</v>
      </c>
      <c r="B13" s="27"/>
      <c r="C13" s="27"/>
      <c r="D13" s="27"/>
      <c r="E13" s="97"/>
      <c r="F13" s="26"/>
      <c r="G13" s="97"/>
      <c r="H13" s="97"/>
      <c r="I13" s="97"/>
      <c r="J13" s="97"/>
      <c r="K13" s="97"/>
    </row>
    <row r="14" spans="1:12">
      <c r="A14" s="138" t="s">
        <v>170</v>
      </c>
      <c r="B14" s="25"/>
      <c r="C14" s="25"/>
      <c r="D14" s="25"/>
      <c r="E14" s="95">
        <f>SUM(E15:E18)</f>
        <v>0</v>
      </c>
      <c r="F14" s="24"/>
      <c r="G14" s="95">
        <f>SUM(G15:G18)</f>
        <v>0</v>
      </c>
      <c r="H14" s="95">
        <f>SUM(H15:H18)</f>
        <v>0</v>
      </c>
      <c r="I14" s="95">
        <f>SUM(I15:I18)</f>
        <v>0</v>
      </c>
      <c r="J14" s="95">
        <f>SUM(J15:J18)</f>
        <v>0</v>
      </c>
      <c r="K14" s="95">
        <f>SUM(K15:K18)</f>
        <v>0</v>
      </c>
    </row>
    <row r="15" spans="1:12">
      <c r="A15" s="155" t="s">
        <v>169</v>
      </c>
      <c r="B15" s="29"/>
      <c r="C15" s="29"/>
      <c r="D15" s="29"/>
      <c r="E15" s="96">
        <v>0</v>
      </c>
      <c r="F15" s="28"/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16"/>
    </row>
    <row r="16" spans="1:12">
      <c r="A16" s="155" t="s">
        <v>168</v>
      </c>
      <c r="B16" s="29"/>
      <c r="C16" s="29"/>
      <c r="D16" s="29"/>
      <c r="E16" s="96">
        <v>0</v>
      </c>
      <c r="F16" s="28"/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16"/>
    </row>
    <row r="17" spans="1:11">
      <c r="A17" s="155" t="s">
        <v>167</v>
      </c>
      <c r="B17" s="29"/>
      <c r="C17" s="29"/>
      <c r="D17" s="29"/>
      <c r="E17" s="96">
        <v>0</v>
      </c>
      <c r="F17" s="28"/>
      <c r="G17" s="96">
        <v>0</v>
      </c>
      <c r="H17" s="96">
        <v>0</v>
      </c>
      <c r="I17" s="96">
        <v>0</v>
      </c>
      <c r="J17" s="96">
        <v>0</v>
      </c>
      <c r="K17" s="96">
        <v>0</v>
      </c>
    </row>
    <row r="18" spans="1:11">
      <c r="A18" s="155" t="s">
        <v>166</v>
      </c>
      <c r="B18" s="29"/>
      <c r="C18" s="29"/>
      <c r="D18" s="29"/>
      <c r="E18" s="96">
        <v>0</v>
      </c>
      <c r="F18" s="28"/>
      <c r="G18" s="96">
        <v>0</v>
      </c>
      <c r="H18" s="96">
        <v>0</v>
      </c>
      <c r="I18" s="96">
        <v>0</v>
      </c>
      <c r="J18" s="96">
        <v>0</v>
      </c>
      <c r="K18" s="96">
        <v>0</v>
      </c>
    </row>
    <row r="19" spans="1:11">
      <c r="A19" s="156" t="s">
        <v>123</v>
      </c>
      <c r="B19" s="27"/>
      <c r="C19" s="27"/>
      <c r="D19" s="27"/>
      <c r="E19" s="97"/>
      <c r="F19" s="26"/>
      <c r="G19" s="97"/>
      <c r="H19" s="97"/>
      <c r="I19" s="97"/>
      <c r="J19" s="97"/>
      <c r="K19" s="97"/>
    </row>
    <row r="20" spans="1:11">
      <c r="A20" s="138" t="s">
        <v>165</v>
      </c>
      <c r="B20" s="25"/>
      <c r="C20" s="25"/>
      <c r="D20" s="25"/>
      <c r="E20" s="95">
        <f>E8+E14</f>
        <v>0</v>
      </c>
      <c r="F20" s="24"/>
      <c r="G20" s="95">
        <f>G8+G14</f>
        <v>0</v>
      </c>
      <c r="H20" s="95">
        <f>H8+H14</f>
        <v>0</v>
      </c>
      <c r="I20" s="95">
        <f>I8+I14</f>
        <v>0</v>
      </c>
      <c r="J20" s="95">
        <f>J8+J14</f>
        <v>0</v>
      </c>
      <c r="K20" s="95">
        <f>K8+K14</f>
        <v>0</v>
      </c>
    </row>
    <row r="21" spans="1:11">
      <c r="A21" s="73"/>
      <c r="B21" s="9"/>
      <c r="C21" s="9"/>
      <c r="D21" s="9"/>
      <c r="E21" s="98"/>
      <c r="F21" s="9"/>
      <c r="G21" s="99"/>
      <c r="H21" s="99"/>
      <c r="I21" s="99"/>
      <c r="J21" s="99"/>
      <c r="K21" s="99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EE64-6398-4D74-9F1A-239587A5019C}">
  <dimension ref="A1:K75"/>
  <sheetViews>
    <sheetView topLeftCell="A10" zoomScaleNormal="100" workbookViewId="0">
      <selection activeCell="F14" sqref="F14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77" t="s">
        <v>228</v>
      </c>
      <c r="B1" s="177"/>
      <c r="C1" s="177"/>
      <c r="D1" s="177"/>
      <c r="E1" s="30"/>
      <c r="F1" s="30"/>
      <c r="G1" s="30"/>
      <c r="H1" s="30"/>
      <c r="I1" s="30"/>
      <c r="J1" s="30"/>
      <c r="K1" s="30"/>
    </row>
    <row r="2" spans="1:11">
      <c r="A2" s="178" t="s">
        <v>121</v>
      </c>
      <c r="B2" s="179"/>
      <c r="C2" s="179"/>
      <c r="D2" s="180"/>
    </row>
    <row r="3" spans="1:11">
      <c r="A3" s="181" t="s">
        <v>227</v>
      </c>
      <c r="B3" s="182"/>
      <c r="C3" s="182"/>
      <c r="D3" s="183"/>
    </row>
    <row r="4" spans="1:11">
      <c r="A4" s="181" t="s">
        <v>187</v>
      </c>
      <c r="B4" s="182"/>
      <c r="C4" s="182"/>
      <c r="D4" s="183"/>
    </row>
    <row r="5" spans="1:11">
      <c r="A5" s="184" t="s">
        <v>2</v>
      </c>
      <c r="B5" s="185"/>
      <c r="C5" s="185"/>
      <c r="D5" s="186"/>
    </row>
    <row r="7" spans="1:11" ht="30">
      <c r="A7" s="36" t="s">
        <v>4</v>
      </c>
      <c r="B7" s="18" t="s">
        <v>226</v>
      </c>
      <c r="C7" s="18" t="s">
        <v>198</v>
      </c>
      <c r="D7" s="18" t="s">
        <v>197</v>
      </c>
    </row>
    <row r="8" spans="1:11">
      <c r="A8" s="74" t="s">
        <v>225</v>
      </c>
      <c r="B8" s="100">
        <f>SUM(B9:B11)</f>
        <v>8861092.25</v>
      </c>
      <c r="C8" s="100">
        <f>SUM(C9:C11)</f>
        <v>4430546.0999999996</v>
      </c>
      <c r="D8" s="100">
        <f>SUM(D9:D11)</f>
        <v>4430546.0999999996</v>
      </c>
    </row>
    <row r="9" spans="1:11">
      <c r="A9" s="77" t="s">
        <v>224</v>
      </c>
      <c r="B9" s="103">
        <v>8861092.25</v>
      </c>
      <c r="C9" s="103">
        <v>4430546.0999999996</v>
      </c>
      <c r="D9" s="103">
        <v>4430546.0999999996</v>
      </c>
    </row>
    <row r="10" spans="1:11">
      <c r="A10" s="77" t="s">
        <v>196</v>
      </c>
      <c r="B10" s="103">
        <v>0</v>
      </c>
      <c r="C10" s="103">
        <v>0</v>
      </c>
      <c r="D10" s="103">
        <v>0</v>
      </c>
    </row>
    <row r="11" spans="1:11">
      <c r="A11" s="77" t="s">
        <v>223</v>
      </c>
      <c r="B11" s="104">
        <f>B44</f>
        <v>0</v>
      </c>
      <c r="C11" s="104">
        <f>C44</f>
        <v>0</v>
      </c>
      <c r="D11" s="104">
        <f>D44</f>
        <v>0</v>
      </c>
    </row>
    <row r="12" spans="1:11">
      <c r="A12" s="139"/>
      <c r="B12" s="101"/>
      <c r="C12" s="101"/>
      <c r="D12" s="101"/>
    </row>
    <row r="13" spans="1:11">
      <c r="A13" s="74" t="s">
        <v>222</v>
      </c>
      <c r="B13" s="100">
        <f>SUM(B14:B15)</f>
        <v>8861092.25</v>
      </c>
      <c r="C13" s="100">
        <f>SUM(C14:C15)</f>
        <v>3826586.52</v>
      </c>
      <c r="D13" s="100">
        <f>SUM(D14:D15)</f>
        <v>3826586.52</v>
      </c>
      <c r="F13">
        <f>B13/12</f>
        <v>738424.35416666663</v>
      </c>
    </row>
    <row r="14" spans="1:11">
      <c r="A14" s="77" t="s">
        <v>203</v>
      </c>
      <c r="B14" s="103">
        <v>8861092.25</v>
      </c>
      <c r="C14" s="103">
        <v>3826586.52</v>
      </c>
      <c r="D14" s="103">
        <v>3826586.52</v>
      </c>
    </row>
    <row r="15" spans="1:11">
      <c r="A15" s="77" t="s">
        <v>221</v>
      </c>
      <c r="B15" s="103">
        <v>0</v>
      </c>
      <c r="C15" s="103">
        <v>0</v>
      </c>
      <c r="D15" s="103">
        <v>0</v>
      </c>
    </row>
    <row r="16" spans="1:11">
      <c r="A16" s="139"/>
      <c r="B16" s="32"/>
      <c r="C16" s="101"/>
      <c r="D16" s="101"/>
    </row>
    <row r="17" spans="1:4">
      <c r="A17" s="74" t="s">
        <v>220</v>
      </c>
      <c r="B17" s="42">
        <v>0</v>
      </c>
      <c r="C17" s="100">
        <f>C18+C19</f>
        <v>0</v>
      </c>
      <c r="D17" s="100">
        <f>D18+D19</f>
        <v>0</v>
      </c>
    </row>
    <row r="18" spans="1:4">
      <c r="A18" s="77" t="s">
        <v>202</v>
      </c>
      <c r="B18" s="41">
        <v>0</v>
      </c>
      <c r="C18" s="103">
        <v>0</v>
      </c>
      <c r="D18" s="103">
        <v>0</v>
      </c>
    </row>
    <row r="19" spans="1:4">
      <c r="A19" s="77" t="s">
        <v>191</v>
      </c>
      <c r="B19" s="41">
        <v>0</v>
      </c>
      <c r="C19" s="103">
        <v>0</v>
      </c>
      <c r="D19" s="103">
        <v>0</v>
      </c>
    </row>
    <row r="20" spans="1:4">
      <c r="A20" s="139"/>
      <c r="B20" s="32"/>
      <c r="C20" s="101"/>
      <c r="D20" s="101"/>
    </row>
    <row r="21" spans="1:4">
      <c r="A21" s="74" t="s">
        <v>219</v>
      </c>
      <c r="B21" s="100">
        <f>B8-B13+B17</f>
        <v>0</v>
      </c>
      <c r="C21" s="100">
        <f>C8-C13+C17</f>
        <v>603959.57999999961</v>
      </c>
      <c r="D21" s="100">
        <f>D8-D13+D17</f>
        <v>603959.57999999961</v>
      </c>
    </row>
    <row r="22" spans="1:4">
      <c r="A22" s="74"/>
      <c r="B22" s="101"/>
      <c r="C22" s="101"/>
      <c r="D22" s="101"/>
    </row>
    <row r="23" spans="1:4">
      <c r="A23" s="74" t="s">
        <v>218</v>
      </c>
      <c r="B23" s="100">
        <f>B21-B11</f>
        <v>0</v>
      </c>
      <c r="C23" s="100">
        <f>C21-C11</f>
        <v>603959.57999999961</v>
      </c>
      <c r="D23" s="100">
        <f>D21-D11</f>
        <v>603959.57999999961</v>
      </c>
    </row>
    <row r="24" spans="1:4">
      <c r="A24" s="74"/>
      <c r="B24" s="102"/>
      <c r="C24" s="102"/>
      <c r="D24" s="102"/>
    </row>
    <row r="25" spans="1:4">
      <c r="A25" s="157" t="s">
        <v>217</v>
      </c>
      <c r="B25" s="100">
        <f>B23-B17</f>
        <v>0</v>
      </c>
      <c r="C25" s="100">
        <f>C23-C17</f>
        <v>603959.57999999961</v>
      </c>
      <c r="D25" s="100">
        <f>D23-D17</f>
        <v>603959.57999999961</v>
      </c>
    </row>
    <row r="26" spans="1:4">
      <c r="A26" s="158"/>
      <c r="B26" s="40"/>
      <c r="C26" s="40"/>
      <c r="D26" s="40"/>
    </row>
    <row r="27" spans="1:4">
      <c r="A27" s="1"/>
      <c r="B27" s="39"/>
      <c r="C27" s="39"/>
      <c r="D27" s="39"/>
    </row>
    <row r="28" spans="1:4">
      <c r="A28" s="36" t="s">
        <v>200</v>
      </c>
      <c r="B28" s="35" t="s">
        <v>216</v>
      </c>
      <c r="C28" s="35" t="s">
        <v>198</v>
      </c>
      <c r="D28" s="35" t="s">
        <v>215</v>
      </c>
    </row>
    <row r="29" spans="1:4">
      <c r="A29" s="74" t="s">
        <v>214</v>
      </c>
      <c r="B29" s="105">
        <f>SUM(B30:B31)</f>
        <v>0</v>
      </c>
      <c r="C29" s="105">
        <f>SUM(C30:C31)</f>
        <v>0</v>
      </c>
      <c r="D29" s="105">
        <f>SUM(D30:D31)</f>
        <v>0</v>
      </c>
    </row>
    <row r="30" spans="1:4">
      <c r="A30" s="77" t="s">
        <v>213</v>
      </c>
      <c r="B30" s="106">
        <v>0</v>
      </c>
      <c r="C30" s="106">
        <v>0</v>
      </c>
      <c r="D30" s="106">
        <v>0</v>
      </c>
    </row>
    <row r="31" spans="1:4">
      <c r="A31" s="77" t="s">
        <v>212</v>
      </c>
      <c r="B31" s="106">
        <v>0</v>
      </c>
      <c r="C31" s="106">
        <v>0</v>
      </c>
      <c r="D31" s="106">
        <v>0</v>
      </c>
    </row>
    <row r="32" spans="1:4">
      <c r="A32" s="75"/>
      <c r="B32" s="107"/>
      <c r="C32" s="107"/>
      <c r="D32" s="107"/>
    </row>
    <row r="33" spans="1:4">
      <c r="A33" s="74" t="s">
        <v>211</v>
      </c>
      <c r="B33" s="105">
        <f>B25+B29</f>
        <v>0</v>
      </c>
      <c r="C33" s="105">
        <f>C25+C29</f>
        <v>603959.57999999961</v>
      </c>
      <c r="D33" s="105">
        <f>D25+D29</f>
        <v>603959.57999999961</v>
      </c>
    </row>
    <row r="34" spans="1:4">
      <c r="A34" s="73"/>
      <c r="B34" s="13"/>
      <c r="C34" s="13"/>
      <c r="D34" s="13"/>
    </row>
    <row r="35" spans="1:4">
      <c r="A35" s="1"/>
      <c r="B35" s="39"/>
      <c r="C35" s="39"/>
      <c r="D35" s="39"/>
    </row>
    <row r="36" spans="1:4" ht="30">
      <c r="A36" s="36" t="s">
        <v>200</v>
      </c>
      <c r="B36" s="35" t="s">
        <v>199</v>
      </c>
      <c r="C36" s="35" t="s">
        <v>198</v>
      </c>
      <c r="D36" s="35" t="s">
        <v>197</v>
      </c>
    </row>
    <row r="37" spans="1:4">
      <c r="A37" s="74" t="s">
        <v>210</v>
      </c>
      <c r="B37" s="105">
        <f>SUM(B38:B39)</f>
        <v>0</v>
      </c>
      <c r="C37" s="105">
        <f>SUM(C38:C39)</f>
        <v>0</v>
      </c>
      <c r="D37" s="105">
        <f>SUM(D38:D39)</f>
        <v>0</v>
      </c>
    </row>
    <row r="38" spans="1:4">
      <c r="A38" s="77" t="s">
        <v>205</v>
      </c>
      <c r="B38" s="106">
        <v>0</v>
      </c>
      <c r="C38" s="106">
        <v>0</v>
      </c>
      <c r="D38" s="106">
        <v>0</v>
      </c>
    </row>
    <row r="39" spans="1:4">
      <c r="A39" s="77" t="s">
        <v>194</v>
      </c>
      <c r="B39" s="106">
        <v>0</v>
      </c>
      <c r="C39" s="106">
        <v>0</v>
      </c>
      <c r="D39" s="106">
        <v>0</v>
      </c>
    </row>
    <row r="40" spans="1:4">
      <c r="A40" s="74" t="s">
        <v>209</v>
      </c>
      <c r="B40" s="105">
        <f>SUM(B41:B42)</f>
        <v>0</v>
      </c>
      <c r="C40" s="105">
        <f>SUM(C41:C42)</f>
        <v>0</v>
      </c>
      <c r="D40" s="105">
        <f>SUM(D41:D42)</f>
        <v>0</v>
      </c>
    </row>
    <row r="41" spans="1:4">
      <c r="A41" s="77" t="s">
        <v>204</v>
      </c>
      <c r="B41" s="106">
        <v>0</v>
      </c>
      <c r="C41" s="106">
        <v>0</v>
      </c>
      <c r="D41" s="106">
        <v>0</v>
      </c>
    </row>
    <row r="42" spans="1:4">
      <c r="A42" s="77" t="s">
        <v>193</v>
      </c>
      <c r="B42" s="106">
        <v>0</v>
      </c>
      <c r="C42" s="106">
        <v>0</v>
      </c>
      <c r="D42" s="106">
        <v>0</v>
      </c>
    </row>
    <row r="43" spans="1:4">
      <c r="A43" s="75"/>
      <c r="B43" s="107"/>
      <c r="C43" s="107"/>
      <c r="D43" s="107"/>
    </row>
    <row r="44" spans="1:4">
      <c r="A44" s="74" t="s">
        <v>208</v>
      </c>
      <c r="B44" s="105">
        <f>B37-B40</f>
        <v>0</v>
      </c>
      <c r="C44" s="105">
        <f>C37-C40</f>
        <v>0</v>
      </c>
      <c r="D44" s="105">
        <f>D37-D40</f>
        <v>0</v>
      </c>
    </row>
    <row r="45" spans="1:4">
      <c r="A45" s="159"/>
      <c r="B45" s="38"/>
      <c r="C45" s="38"/>
      <c r="D45" s="38"/>
    </row>
    <row r="46" spans="1:4">
      <c r="B46" s="39"/>
      <c r="C46" s="39"/>
      <c r="D46" s="39"/>
    </row>
    <row r="47" spans="1:4" ht="30">
      <c r="A47" s="36" t="s">
        <v>200</v>
      </c>
      <c r="B47" s="35" t="s">
        <v>199</v>
      </c>
      <c r="C47" s="35" t="s">
        <v>198</v>
      </c>
      <c r="D47" s="35" t="s">
        <v>197</v>
      </c>
    </row>
    <row r="48" spans="1:4">
      <c r="A48" s="34" t="s">
        <v>207</v>
      </c>
      <c r="B48" s="109">
        <v>8861092.25</v>
      </c>
      <c r="C48" s="109">
        <v>4430546.0999999996</v>
      </c>
      <c r="D48" s="109">
        <v>4430546.0999999996</v>
      </c>
    </row>
    <row r="49" spans="1:4">
      <c r="A49" s="160" t="s">
        <v>206</v>
      </c>
      <c r="B49" s="105">
        <f>B50-B51</f>
        <v>0</v>
      </c>
      <c r="C49" s="105">
        <f>C50-C51</f>
        <v>0</v>
      </c>
      <c r="D49" s="105">
        <f>D50-D51</f>
        <v>0</v>
      </c>
    </row>
    <row r="50" spans="1:4">
      <c r="A50" s="161" t="s">
        <v>205</v>
      </c>
      <c r="B50" s="106">
        <v>0</v>
      </c>
      <c r="C50" s="106">
        <v>0</v>
      </c>
      <c r="D50" s="106">
        <v>0</v>
      </c>
    </row>
    <row r="51" spans="1:4">
      <c r="A51" s="161" t="s">
        <v>204</v>
      </c>
      <c r="B51" s="106">
        <v>0</v>
      </c>
      <c r="C51" s="106">
        <v>0</v>
      </c>
      <c r="D51" s="106">
        <v>0</v>
      </c>
    </row>
    <row r="52" spans="1:4">
      <c r="A52" s="75"/>
      <c r="B52" s="107"/>
      <c r="C52" s="107"/>
      <c r="D52" s="107"/>
    </row>
    <row r="53" spans="1:4">
      <c r="A53" s="77" t="s">
        <v>203</v>
      </c>
      <c r="B53" s="106">
        <v>8861092.25</v>
      </c>
      <c r="C53" s="106">
        <v>3826586.52</v>
      </c>
      <c r="D53" s="106">
        <v>3826586.52</v>
      </c>
    </row>
    <row r="54" spans="1:4">
      <c r="A54" s="75"/>
      <c r="B54" s="107"/>
      <c r="C54" s="107"/>
      <c r="D54" s="107"/>
    </row>
    <row r="55" spans="1:4">
      <c r="A55" s="77" t="s">
        <v>202</v>
      </c>
      <c r="B55" s="111"/>
      <c r="C55" s="106">
        <v>0</v>
      </c>
      <c r="D55" s="106">
        <v>0</v>
      </c>
    </row>
    <row r="56" spans="1:4">
      <c r="A56" s="75"/>
      <c r="B56" s="107"/>
      <c r="C56" s="107"/>
      <c r="D56" s="107"/>
    </row>
    <row r="57" spans="1:4">
      <c r="A57" s="157" t="s">
        <v>678</v>
      </c>
      <c r="B57" s="105">
        <f>B48+B49-B53+B55</f>
        <v>0</v>
      </c>
      <c r="C57" s="105">
        <f>C48+C49-C53+C55</f>
        <v>603959.57999999961</v>
      </c>
      <c r="D57" s="105">
        <f>D48+D49-D53+D55</f>
        <v>603959.57999999961</v>
      </c>
    </row>
    <row r="58" spans="1:4">
      <c r="A58" s="162"/>
      <c r="B58" s="108"/>
      <c r="C58" s="108"/>
      <c r="D58" s="108"/>
    </row>
    <row r="59" spans="1:4">
      <c r="A59" s="157" t="s">
        <v>201</v>
      </c>
      <c r="B59" s="105">
        <f>B57-B49</f>
        <v>0</v>
      </c>
      <c r="C59" s="105">
        <f>C57-C49</f>
        <v>603959.57999999961</v>
      </c>
      <c r="D59" s="105">
        <f>D57-D49</f>
        <v>603959.57999999961</v>
      </c>
    </row>
    <row r="60" spans="1:4">
      <c r="A60" s="73"/>
      <c r="B60" s="38"/>
      <c r="C60" s="38"/>
      <c r="D60" s="38"/>
    </row>
    <row r="61" spans="1:4">
      <c r="B61" s="37"/>
      <c r="C61" s="37"/>
      <c r="D61" s="37"/>
    </row>
    <row r="62" spans="1:4" ht="30">
      <c r="A62" s="36" t="s">
        <v>200</v>
      </c>
      <c r="B62" s="35" t="s">
        <v>199</v>
      </c>
      <c r="C62" s="35" t="s">
        <v>198</v>
      </c>
      <c r="D62" s="35" t="s">
        <v>197</v>
      </c>
    </row>
    <row r="63" spans="1:4">
      <c r="A63" s="34" t="s">
        <v>196</v>
      </c>
      <c r="B63" s="110">
        <v>0</v>
      </c>
      <c r="C63" s="110">
        <v>0</v>
      </c>
      <c r="D63" s="110">
        <v>0</v>
      </c>
    </row>
    <row r="64" spans="1:4" ht="30">
      <c r="A64" s="160" t="s">
        <v>195</v>
      </c>
      <c r="B64" s="100">
        <f>B65-B66</f>
        <v>0</v>
      </c>
      <c r="C64" s="100">
        <f>C65-C66</f>
        <v>0</v>
      </c>
      <c r="D64" s="100">
        <f>D65-D66</f>
        <v>0</v>
      </c>
    </row>
    <row r="65" spans="1:4">
      <c r="A65" s="161" t="s">
        <v>194</v>
      </c>
      <c r="B65" s="103">
        <v>0</v>
      </c>
      <c r="C65" s="103">
        <v>0</v>
      </c>
      <c r="D65" s="103">
        <v>0</v>
      </c>
    </row>
    <row r="66" spans="1:4">
      <c r="A66" s="161" t="s">
        <v>193</v>
      </c>
      <c r="B66" s="103">
        <v>0</v>
      </c>
      <c r="C66" s="103">
        <v>0</v>
      </c>
      <c r="D66" s="103">
        <v>0</v>
      </c>
    </row>
    <row r="67" spans="1:4">
      <c r="A67" s="75"/>
      <c r="B67" s="101"/>
      <c r="C67" s="101"/>
      <c r="D67" s="101"/>
    </row>
    <row r="68" spans="1:4">
      <c r="A68" s="77" t="s">
        <v>192</v>
      </c>
      <c r="B68" s="103">
        <v>0</v>
      </c>
      <c r="C68" s="103">
        <v>0</v>
      </c>
      <c r="D68" s="103">
        <v>0</v>
      </c>
    </row>
    <row r="69" spans="1:4">
      <c r="A69" s="75"/>
      <c r="B69" s="101"/>
      <c r="C69" s="101"/>
      <c r="D69" s="101"/>
    </row>
    <row r="70" spans="1:4">
      <c r="A70" s="77" t="s">
        <v>191</v>
      </c>
      <c r="B70" s="112">
        <v>0</v>
      </c>
      <c r="C70" s="103">
        <v>0</v>
      </c>
      <c r="D70" s="103">
        <v>0</v>
      </c>
    </row>
    <row r="71" spans="1:4">
      <c r="A71" s="75"/>
      <c r="B71" s="101"/>
      <c r="C71" s="101"/>
      <c r="D71" s="101"/>
    </row>
    <row r="72" spans="1:4">
      <c r="A72" s="157" t="s">
        <v>679</v>
      </c>
      <c r="B72" s="100">
        <f>B63+B64-B68+B70</f>
        <v>0</v>
      </c>
      <c r="C72" s="100">
        <f>C63+C64-C68+C70</f>
        <v>0</v>
      </c>
      <c r="D72" s="100">
        <f>D63+D64-D68+D70</f>
        <v>0</v>
      </c>
    </row>
    <row r="73" spans="1:4">
      <c r="A73" s="75"/>
      <c r="B73" s="101"/>
      <c r="C73" s="101"/>
      <c r="D73" s="101"/>
    </row>
    <row r="74" spans="1:4">
      <c r="A74" s="157" t="s">
        <v>190</v>
      </c>
      <c r="B74" s="100">
        <f>B72-B64</f>
        <v>0</v>
      </c>
      <c r="C74" s="100">
        <f>C72-C64</f>
        <v>0</v>
      </c>
      <c r="D74" s="100">
        <f>D72-D64</f>
        <v>0</v>
      </c>
    </row>
    <row r="75" spans="1:4">
      <c r="A75" s="73"/>
      <c r="B75" s="31"/>
      <c r="C75" s="31"/>
      <c r="D75" s="31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538A-5810-4BAA-9533-A70488D64A3D}">
  <dimension ref="A1:H80"/>
  <sheetViews>
    <sheetView showGridLines="0" topLeftCell="A31" zoomScale="90" zoomScaleNormal="90" workbookViewId="0">
      <selection activeCell="A6" sqref="A6:A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92" t="s">
        <v>298</v>
      </c>
      <c r="B1" s="192"/>
      <c r="C1" s="192"/>
      <c r="D1" s="192"/>
      <c r="E1" s="192"/>
      <c r="F1" s="192"/>
      <c r="G1" s="192"/>
      <c r="H1" s="53"/>
    </row>
    <row r="2" spans="1:8">
      <c r="A2" s="178" t="s">
        <v>121</v>
      </c>
      <c r="B2" s="179"/>
      <c r="C2" s="179"/>
      <c r="D2" s="179"/>
      <c r="E2" s="179"/>
      <c r="F2" s="179"/>
      <c r="G2" s="180"/>
    </row>
    <row r="3" spans="1:8">
      <c r="A3" s="181" t="s">
        <v>297</v>
      </c>
      <c r="B3" s="182"/>
      <c r="C3" s="182"/>
      <c r="D3" s="182"/>
      <c r="E3" s="182"/>
      <c r="F3" s="182"/>
      <c r="G3" s="183"/>
    </row>
    <row r="4" spans="1:8">
      <c r="A4" s="181" t="s">
        <v>187</v>
      </c>
      <c r="B4" s="182"/>
      <c r="C4" s="182"/>
      <c r="D4" s="182"/>
      <c r="E4" s="182"/>
      <c r="F4" s="182"/>
      <c r="G4" s="183"/>
    </row>
    <row r="5" spans="1:8">
      <c r="A5" s="184" t="s">
        <v>2</v>
      </c>
      <c r="B5" s="185"/>
      <c r="C5" s="185"/>
      <c r="D5" s="185"/>
      <c r="E5" s="185"/>
      <c r="F5" s="185"/>
      <c r="G5" s="186"/>
    </row>
    <row r="6" spans="1:8">
      <c r="A6" s="189" t="s">
        <v>296</v>
      </c>
      <c r="B6" s="191" t="s">
        <v>295</v>
      </c>
      <c r="C6" s="191"/>
      <c r="D6" s="191"/>
      <c r="E6" s="191"/>
      <c r="F6" s="191"/>
      <c r="G6" s="191" t="s">
        <v>294</v>
      </c>
    </row>
    <row r="7" spans="1:8" ht="30">
      <c r="A7" s="190"/>
      <c r="B7" s="52" t="s">
        <v>293</v>
      </c>
      <c r="C7" s="18" t="s">
        <v>292</v>
      </c>
      <c r="D7" s="52" t="s">
        <v>291</v>
      </c>
      <c r="E7" s="52" t="s">
        <v>198</v>
      </c>
      <c r="F7" s="52" t="s">
        <v>290</v>
      </c>
      <c r="G7" s="191"/>
    </row>
    <row r="8" spans="1:8">
      <c r="A8" s="51" t="s">
        <v>289</v>
      </c>
      <c r="B8" s="50"/>
      <c r="C8" s="50"/>
      <c r="D8" s="50"/>
      <c r="E8" s="50"/>
      <c r="F8" s="50"/>
      <c r="G8" s="50"/>
    </row>
    <row r="9" spans="1:8">
      <c r="A9" s="77" t="s">
        <v>288</v>
      </c>
      <c r="B9" s="106">
        <v>0</v>
      </c>
      <c r="C9" s="106">
        <v>0</v>
      </c>
      <c r="D9" s="113">
        <f t="shared" ref="D9:D15" si="0">B9+C9</f>
        <v>0</v>
      </c>
      <c r="E9" s="106">
        <v>0</v>
      </c>
      <c r="F9" s="106">
        <v>0</v>
      </c>
      <c r="G9" s="113">
        <f t="shared" ref="G9:G39" si="1">F9-B9</f>
        <v>0</v>
      </c>
      <c r="H9" s="49"/>
    </row>
    <row r="10" spans="1:8">
      <c r="A10" s="77" t="s">
        <v>287</v>
      </c>
      <c r="B10" s="106">
        <v>0</v>
      </c>
      <c r="C10" s="106">
        <v>0</v>
      </c>
      <c r="D10" s="113">
        <f t="shared" si="0"/>
        <v>0</v>
      </c>
      <c r="E10" s="106">
        <v>0</v>
      </c>
      <c r="F10" s="106">
        <v>0</v>
      </c>
      <c r="G10" s="113">
        <f t="shared" si="1"/>
        <v>0</v>
      </c>
    </row>
    <row r="11" spans="1:8">
      <c r="A11" s="77" t="s">
        <v>286</v>
      </c>
      <c r="B11" s="106">
        <v>0</v>
      </c>
      <c r="C11" s="106">
        <v>0</v>
      </c>
      <c r="D11" s="113">
        <f t="shared" si="0"/>
        <v>0</v>
      </c>
      <c r="E11" s="106">
        <v>0</v>
      </c>
      <c r="F11" s="106">
        <v>0</v>
      </c>
      <c r="G11" s="113">
        <f t="shared" si="1"/>
        <v>0</v>
      </c>
    </row>
    <row r="12" spans="1:8">
      <c r="A12" s="77" t="s">
        <v>285</v>
      </c>
      <c r="B12" s="106">
        <v>0</v>
      </c>
      <c r="C12" s="106">
        <v>0</v>
      </c>
      <c r="D12" s="113">
        <f t="shared" si="0"/>
        <v>0</v>
      </c>
      <c r="E12" s="106">
        <v>0</v>
      </c>
      <c r="F12" s="106">
        <v>0</v>
      </c>
      <c r="G12" s="113">
        <f t="shared" si="1"/>
        <v>0</v>
      </c>
    </row>
    <row r="13" spans="1:8">
      <c r="A13" s="77" t="s">
        <v>284</v>
      </c>
      <c r="B13" s="106">
        <v>0</v>
      </c>
      <c r="C13" s="106">
        <v>0</v>
      </c>
      <c r="D13" s="113">
        <f t="shared" si="0"/>
        <v>0</v>
      </c>
      <c r="E13" s="106">
        <v>0</v>
      </c>
      <c r="F13" s="106">
        <v>0</v>
      </c>
      <c r="G13" s="113">
        <f t="shared" si="1"/>
        <v>0</v>
      </c>
    </row>
    <row r="14" spans="1:8">
      <c r="A14" s="77" t="s">
        <v>283</v>
      </c>
      <c r="B14" s="106">
        <v>0</v>
      </c>
      <c r="C14" s="106">
        <v>0</v>
      </c>
      <c r="D14" s="113">
        <f t="shared" si="0"/>
        <v>0</v>
      </c>
      <c r="E14" s="106">
        <v>0</v>
      </c>
      <c r="F14" s="106">
        <v>0</v>
      </c>
      <c r="G14" s="113">
        <f t="shared" si="1"/>
        <v>0</v>
      </c>
    </row>
    <row r="15" spans="1:8">
      <c r="A15" s="77" t="s">
        <v>282</v>
      </c>
      <c r="B15" s="106">
        <v>0</v>
      </c>
      <c r="C15" s="106">
        <v>0</v>
      </c>
      <c r="D15" s="113">
        <f t="shared" si="0"/>
        <v>0</v>
      </c>
      <c r="E15" s="106">
        <v>0</v>
      </c>
      <c r="F15" s="106">
        <v>0</v>
      </c>
      <c r="G15" s="113">
        <f t="shared" si="1"/>
        <v>0</v>
      </c>
    </row>
    <row r="16" spans="1:8">
      <c r="A16" s="163" t="s">
        <v>281</v>
      </c>
      <c r="B16" s="113">
        <f>SUM(B17:B27)</f>
        <v>0</v>
      </c>
      <c r="C16" s="113">
        <f>SUM(C17:C27)</f>
        <v>0</v>
      </c>
      <c r="D16" s="113">
        <f>SUM(D17:D27)</f>
        <v>0</v>
      </c>
      <c r="E16" s="113">
        <f>SUM(E17:E27)</f>
        <v>0</v>
      </c>
      <c r="F16" s="113">
        <f>SUM(F17:F27)</f>
        <v>0</v>
      </c>
      <c r="G16" s="113">
        <f t="shared" si="1"/>
        <v>0</v>
      </c>
    </row>
    <row r="17" spans="1:7">
      <c r="A17" s="164" t="s">
        <v>280</v>
      </c>
      <c r="B17" s="106">
        <v>0</v>
      </c>
      <c r="C17" s="106">
        <v>0</v>
      </c>
      <c r="D17" s="113">
        <f t="shared" ref="D17:D27" si="2">B17+C17</f>
        <v>0</v>
      </c>
      <c r="E17" s="106">
        <v>0</v>
      </c>
      <c r="F17" s="106">
        <v>0</v>
      </c>
      <c r="G17" s="113">
        <f t="shared" si="1"/>
        <v>0</v>
      </c>
    </row>
    <row r="18" spans="1:7">
      <c r="A18" s="164" t="s">
        <v>279</v>
      </c>
      <c r="B18" s="106">
        <v>0</v>
      </c>
      <c r="C18" s="106">
        <v>0</v>
      </c>
      <c r="D18" s="113">
        <f t="shared" si="2"/>
        <v>0</v>
      </c>
      <c r="E18" s="106">
        <v>0</v>
      </c>
      <c r="F18" s="106">
        <v>0</v>
      </c>
      <c r="G18" s="113">
        <f t="shared" si="1"/>
        <v>0</v>
      </c>
    </row>
    <row r="19" spans="1:7">
      <c r="A19" s="164" t="s">
        <v>278</v>
      </c>
      <c r="B19" s="106">
        <v>0</v>
      </c>
      <c r="C19" s="106">
        <v>0</v>
      </c>
      <c r="D19" s="113">
        <f t="shared" si="2"/>
        <v>0</v>
      </c>
      <c r="E19" s="106">
        <v>0</v>
      </c>
      <c r="F19" s="106">
        <v>0</v>
      </c>
      <c r="G19" s="113">
        <f t="shared" si="1"/>
        <v>0</v>
      </c>
    </row>
    <row r="20" spans="1:7">
      <c r="A20" s="164" t="s">
        <v>277</v>
      </c>
      <c r="B20" s="113">
        <v>0</v>
      </c>
      <c r="C20" s="113">
        <v>0</v>
      </c>
      <c r="D20" s="113">
        <f t="shared" si="2"/>
        <v>0</v>
      </c>
      <c r="E20" s="113">
        <v>0</v>
      </c>
      <c r="F20" s="113">
        <v>0</v>
      </c>
      <c r="G20" s="113">
        <f t="shared" si="1"/>
        <v>0</v>
      </c>
    </row>
    <row r="21" spans="1:7">
      <c r="A21" s="164" t="s">
        <v>276</v>
      </c>
      <c r="B21" s="113">
        <v>0</v>
      </c>
      <c r="C21" s="113">
        <v>0</v>
      </c>
      <c r="D21" s="113">
        <f t="shared" si="2"/>
        <v>0</v>
      </c>
      <c r="E21" s="113">
        <v>0</v>
      </c>
      <c r="F21" s="113">
        <v>0</v>
      </c>
      <c r="G21" s="113">
        <f t="shared" si="1"/>
        <v>0</v>
      </c>
    </row>
    <row r="22" spans="1:7">
      <c r="A22" s="164" t="s">
        <v>275</v>
      </c>
      <c r="B22" s="106">
        <v>0</v>
      </c>
      <c r="C22" s="106">
        <v>0</v>
      </c>
      <c r="D22" s="113">
        <f t="shared" si="2"/>
        <v>0</v>
      </c>
      <c r="E22" s="106">
        <v>0</v>
      </c>
      <c r="F22" s="106">
        <v>0</v>
      </c>
      <c r="G22" s="113">
        <f t="shared" si="1"/>
        <v>0</v>
      </c>
    </row>
    <row r="23" spans="1:7">
      <c r="A23" s="164" t="s">
        <v>274</v>
      </c>
      <c r="B23" s="113">
        <v>0</v>
      </c>
      <c r="C23" s="113">
        <v>0</v>
      </c>
      <c r="D23" s="113">
        <f t="shared" si="2"/>
        <v>0</v>
      </c>
      <c r="E23" s="113">
        <v>0</v>
      </c>
      <c r="F23" s="113">
        <v>0</v>
      </c>
      <c r="G23" s="113">
        <f t="shared" si="1"/>
        <v>0</v>
      </c>
    </row>
    <row r="24" spans="1:7">
      <c r="A24" s="164" t="s">
        <v>273</v>
      </c>
      <c r="B24" s="113">
        <v>0</v>
      </c>
      <c r="C24" s="113">
        <v>0</v>
      </c>
      <c r="D24" s="113">
        <f t="shared" si="2"/>
        <v>0</v>
      </c>
      <c r="E24" s="113">
        <v>0</v>
      </c>
      <c r="F24" s="113">
        <v>0</v>
      </c>
      <c r="G24" s="113">
        <f t="shared" si="1"/>
        <v>0</v>
      </c>
    </row>
    <row r="25" spans="1:7">
      <c r="A25" s="164" t="s">
        <v>272</v>
      </c>
      <c r="B25" s="106">
        <v>0</v>
      </c>
      <c r="C25" s="106">
        <v>0</v>
      </c>
      <c r="D25" s="113">
        <f t="shared" si="2"/>
        <v>0</v>
      </c>
      <c r="E25" s="106">
        <v>0</v>
      </c>
      <c r="F25" s="106">
        <v>0</v>
      </c>
      <c r="G25" s="113">
        <f t="shared" si="1"/>
        <v>0</v>
      </c>
    </row>
    <row r="26" spans="1:7">
      <c r="A26" s="164" t="s">
        <v>271</v>
      </c>
      <c r="B26" s="106">
        <v>0</v>
      </c>
      <c r="C26" s="106">
        <v>0</v>
      </c>
      <c r="D26" s="113">
        <f t="shared" si="2"/>
        <v>0</v>
      </c>
      <c r="E26" s="106">
        <v>0</v>
      </c>
      <c r="F26" s="106">
        <v>0</v>
      </c>
      <c r="G26" s="113">
        <f t="shared" si="1"/>
        <v>0</v>
      </c>
    </row>
    <row r="27" spans="1:7">
      <c r="A27" s="164" t="s">
        <v>270</v>
      </c>
      <c r="B27" s="106">
        <v>0</v>
      </c>
      <c r="C27" s="106">
        <v>0</v>
      </c>
      <c r="D27" s="113">
        <f t="shared" si="2"/>
        <v>0</v>
      </c>
      <c r="E27" s="106">
        <v>0</v>
      </c>
      <c r="F27" s="106">
        <v>0</v>
      </c>
      <c r="G27" s="113">
        <f t="shared" si="1"/>
        <v>0</v>
      </c>
    </row>
    <row r="28" spans="1:7">
      <c r="A28" s="77" t="s">
        <v>269</v>
      </c>
      <c r="B28" s="113">
        <f>SUM(B29:B33)</f>
        <v>0</v>
      </c>
      <c r="C28" s="113">
        <f>SUM(C29:C33)</f>
        <v>0</v>
      </c>
      <c r="D28" s="113">
        <f>SUM(D29:D33)</f>
        <v>0</v>
      </c>
      <c r="E28" s="113">
        <f>SUM(E29:E33)</f>
        <v>0</v>
      </c>
      <c r="F28" s="113">
        <f>SUM(F29:F33)</f>
        <v>0</v>
      </c>
      <c r="G28" s="113">
        <f t="shared" si="1"/>
        <v>0</v>
      </c>
    </row>
    <row r="29" spans="1:7">
      <c r="A29" s="164" t="s">
        <v>268</v>
      </c>
      <c r="B29" s="106">
        <v>0</v>
      </c>
      <c r="C29" s="106">
        <v>0</v>
      </c>
      <c r="D29" s="113">
        <f t="shared" ref="D29:D36" si="3">B29+C29</f>
        <v>0</v>
      </c>
      <c r="E29" s="106">
        <v>0</v>
      </c>
      <c r="F29" s="106">
        <v>0</v>
      </c>
      <c r="G29" s="113">
        <f t="shared" si="1"/>
        <v>0</v>
      </c>
    </row>
    <row r="30" spans="1:7">
      <c r="A30" s="164" t="s">
        <v>267</v>
      </c>
      <c r="B30" s="106">
        <v>0</v>
      </c>
      <c r="C30" s="106">
        <v>0</v>
      </c>
      <c r="D30" s="113">
        <f t="shared" si="3"/>
        <v>0</v>
      </c>
      <c r="E30" s="106">
        <v>0</v>
      </c>
      <c r="F30" s="106">
        <v>0</v>
      </c>
      <c r="G30" s="113">
        <f t="shared" si="1"/>
        <v>0</v>
      </c>
    </row>
    <row r="31" spans="1:7">
      <c r="A31" s="164" t="s">
        <v>266</v>
      </c>
      <c r="B31" s="106">
        <v>0</v>
      </c>
      <c r="C31" s="106">
        <v>0</v>
      </c>
      <c r="D31" s="113">
        <f t="shared" si="3"/>
        <v>0</v>
      </c>
      <c r="E31" s="106">
        <v>0</v>
      </c>
      <c r="F31" s="106">
        <v>0</v>
      </c>
      <c r="G31" s="113">
        <f t="shared" si="1"/>
        <v>0</v>
      </c>
    </row>
    <row r="32" spans="1:7">
      <c r="A32" s="164" t="s">
        <v>265</v>
      </c>
      <c r="B32" s="113">
        <v>0</v>
      </c>
      <c r="C32" s="113">
        <v>0</v>
      </c>
      <c r="D32" s="113">
        <f t="shared" si="3"/>
        <v>0</v>
      </c>
      <c r="E32" s="113">
        <v>0</v>
      </c>
      <c r="F32" s="113">
        <v>0</v>
      </c>
      <c r="G32" s="113">
        <f t="shared" si="1"/>
        <v>0</v>
      </c>
    </row>
    <row r="33" spans="1:8">
      <c r="A33" s="164" t="s">
        <v>264</v>
      </c>
      <c r="B33" s="106">
        <v>0</v>
      </c>
      <c r="C33" s="106">
        <v>0</v>
      </c>
      <c r="D33" s="113">
        <f t="shared" si="3"/>
        <v>0</v>
      </c>
      <c r="E33" s="106">
        <v>0</v>
      </c>
      <c r="F33" s="106">
        <v>0</v>
      </c>
      <c r="G33" s="113">
        <f t="shared" si="1"/>
        <v>0</v>
      </c>
    </row>
    <row r="34" spans="1:8">
      <c r="A34" s="77" t="s">
        <v>680</v>
      </c>
      <c r="B34" s="106">
        <v>8861092.25</v>
      </c>
      <c r="C34" s="106">
        <v>0</v>
      </c>
      <c r="D34" s="113">
        <f t="shared" si="3"/>
        <v>8861092.25</v>
      </c>
      <c r="E34" s="106">
        <v>4430546.0999999996</v>
      </c>
      <c r="F34" s="106">
        <v>4430546.0999999996</v>
      </c>
      <c r="G34" s="113">
        <f t="shared" si="1"/>
        <v>-4430546.1500000004</v>
      </c>
    </row>
    <row r="35" spans="1:8">
      <c r="A35" s="77" t="s">
        <v>263</v>
      </c>
      <c r="B35" s="113">
        <f>B36</f>
        <v>0</v>
      </c>
      <c r="C35" s="113">
        <f>C36</f>
        <v>0</v>
      </c>
      <c r="D35" s="113">
        <f t="shared" si="3"/>
        <v>0</v>
      </c>
      <c r="E35" s="113">
        <f>E36</f>
        <v>0</v>
      </c>
      <c r="F35" s="113">
        <f>F36</f>
        <v>0</v>
      </c>
      <c r="G35" s="113">
        <f t="shared" si="1"/>
        <v>0</v>
      </c>
    </row>
    <row r="36" spans="1:8">
      <c r="A36" s="164" t="s">
        <v>262</v>
      </c>
      <c r="B36" s="106">
        <v>0</v>
      </c>
      <c r="C36" s="106">
        <v>0</v>
      </c>
      <c r="D36" s="113">
        <f t="shared" si="3"/>
        <v>0</v>
      </c>
      <c r="E36" s="106">
        <v>0</v>
      </c>
      <c r="F36" s="106">
        <v>0</v>
      </c>
      <c r="G36" s="113">
        <f t="shared" si="1"/>
        <v>0</v>
      </c>
    </row>
    <row r="37" spans="1:8">
      <c r="A37" s="77" t="s">
        <v>261</v>
      </c>
      <c r="B37" s="113">
        <f>B38+B39</f>
        <v>0</v>
      </c>
      <c r="C37" s="113">
        <f>C38+C39</f>
        <v>0</v>
      </c>
      <c r="D37" s="113">
        <f>D38+D39</f>
        <v>0</v>
      </c>
      <c r="E37" s="113">
        <f>E38+E39</f>
        <v>0</v>
      </c>
      <c r="F37" s="113">
        <f>F38+F39</f>
        <v>0</v>
      </c>
      <c r="G37" s="113">
        <f t="shared" si="1"/>
        <v>0</v>
      </c>
    </row>
    <row r="38" spans="1:8">
      <c r="A38" s="164" t="s">
        <v>260</v>
      </c>
      <c r="B38" s="113">
        <v>0</v>
      </c>
      <c r="C38" s="113">
        <v>0</v>
      </c>
      <c r="D38" s="113">
        <f>B38+C38</f>
        <v>0</v>
      </c>
      <c r="E38" s="113">
        <v>0</v>
      </c>
      <c r="F38" s="113">
        <v>0</v>
      </c>
      <c r="G38" s="113">
        <f t="shared" si="1"/>
        <v>0</v>
      </c>
    </row>
    <row r="39" spans="1:8">
      <c r="A39" s="164" t="s">
        <v>259</v>
      </c>
      <c r="B39" s="113">
        <v>0</v>
      </c>
      <c r="C39" s="113">
        <v>0</v>
      </c>
      <c r="D39" s="113">
        <f>B39+C39</f>
        <v>0</v>
      </c>
      <c r="E39" s="113">
        <v>0</v>
      </c>
      <c r="F39" s="113">
        <v>0</v>
      </c>
      <c r="G39" s="113">
        <f t="shared" si="1"/>
        <v>0</v>
      </c>
    </row>
    <row r="40" spans="1:8">
      <c r="A40" s="75"/>
      <c r="B40" s="113"/>
      <c r="C40" s="113"/>
      <c r="D40" s="113"/>
      <c r="E40" s="113"/>
      <c r="F40" s="113"/>
      <c r="G40" s="113"/>
    </row>
    <row r="41" spans="1:8">
      <c r="A41" s="74" t="s">
        <v>258</v>
      </c>
      <c r="B41" s="105">
        <f t="shared" ref="B41:G41" si="4">B9+B10+B11+B12+B13+B14+B15+B16+B28++B34+B35+B37</f>
        <v>8861092.25</v>
      </c>
      <c r="C41" s="105">
        <f t="shared" si="4"/>
        <v>0</v>
      </c>
      <c r="D41" s="105">
        <f t="shared" si="4"/>
        <v>8861092.25</v>
      </c>
      <c r="E41" s="105">
        <f t="shared" si="4"/>
        <v>4430546.0999999996</v>
      </c>
      <c r="F41" s="105">
        <f t="shared" si="4"/>
        <v>4430546.0999999996</v>
      </c>
      <c r="G41" s="105">
        <f t="shared" si="4"/>
        <v>-4430546.1500000004</v>
      </c>
    </row>
    <row r="42" spans="1:8">
      <c r="A42" s="74" t="s">
        <v>257</v>
      </c>
      <c r="B42" s="114"/>
      <c r="C42" s="114"/>
      <c r="D42" s="114"/>
      <c r="E42" s="114"/>
      <c r="F42" s="114"/>
      <c r="G42" s="105">
        <f>IF((F41-B41)&lt;0,0,(F41-B41))</f>
        <v>0</v>
      </c>
      <c r="H42" s="49"/>
    </row>
    <row r="43" spans="1:8">
      <c r="A43" s="75"/>
      <c r="B43" s="107"/>
      <c r="C43" s="107"/>
      <c r="D43" s="107"/>
      <c r="E43" s="107"/>
      <c r="F43" s="107"/>
      <c r="G43" s="107"/>
    </row>
    <row r="44" spans="1:8">
      <c r="A44" s="74" t="s">
        <v>256</v>
      </c>
      <c r="B44" s="107"/>
      <c r="C44" s="107"/>
      <c r="D44" s="107"/>
      <c r="E44" s="107"/>
      <c r="F44" s="107"/>
      <c r="G44" s="107"/>
    </row>
    <row r="45" spans="1:8">
      <c r="A45" s="77" t="s">
        <v>255</v>
      </c>
      <c r="B45" s="113">
        <f>SUM(B46:B53)</f>
        <v>0</v>
      </c>
      <c r="C45" s="113">
        <f>SUM(C46:C53)</f>
        <v>0</v>
      </c>
      <c r="D45" s="113">
        <f>SUM(D46:D53)</f>
        <v>0</v>
      </c>
      <c r="E45" s="113">
        <f>SUM(E46:E53)</f>
        <v>0</v>
      </c>
      <c r="F45" s="113">
        <f>SUM(F46:F53)</f>
        <v>0</v>
      </c>
      <c r="G45" s="113">
        <f t="shared" ref="G45:G63" si="5">F45-B45</f>
        <v>0</v>
      </c>
    </row>
    <row r="46" spans="1:8">
      <c r="A46" s="165" t="s">
        <v>254</v>
      </c>
      <c r="B46" s="113">
        <v>0</v>
      </c>
      <c r="C46" s="113">
        <v>0</v>
      </c>
      <c r="D46" s="113">
        <f t="shared" ref="D46:D53" si="6">B46+C46</f>
        <v>0</v>
      </c>
      <c r="E46" s="113">
        <v>0</v>
      </c>
      <c r="F46" s="113">
        <v>0</v>
      </c>
      <c r="G46" s="113">
        <f t="shared" si="5"/>
        <v>0</v>
      </c>
    </row>
    <row r="47" spans="1:8">
      <c r="A47" s="165" t="s">
        <v>253</v>
      </c>
      <c r="B47" s="113">
        <v>0</v>
      </c>
      <c r="C47" s="113">
        <v>0</v>
      </c>
      <c r="D47" s="113">
        <f t="shared" si="6"/>
        <v>0</v>
      </c>
      <c r="E47" s="113">
        <v>0</v>
      </c>
      <c r="F47" s="113">
        <v>0</v>
      </c>
      <c r="G47" s="113">
        <f t="shared" si="5"/>
        <v>0</v>
      </c>
    </row>
    <row r="48" spans="1:8">
      <c r="A48" s="165" t="s">
        <v>252</v>
      </c>
      <c r="B48" s="106">
        <v>0</v>
      </c>
      <c r="C48" s="106">
        <v>0</v>
      </c>
      <c r="D48" s="113">
        <f t="shared" si="6"/>
        <v>0</v>
      </c>
      <c r="E48" s="106">
        <v>0</v>
      </c>
      <c r="F48" s="106">
        <v>0</v>
      </c>
      <c r="G48" s="113">
        <f t="shared" si="5"/>
        <v>0</v>
      </c>
    </row>
    <row r="49" spans="1:7" ht="30">
      <c r="A49" s="165" t="s">
        <v>251</v>
      </c>
      <c r="B49" s="106">
        <v>0</v>
      </c>
      <c r="C49" s="106">
        <v>0</v>
      </c>
      <c r="D49" s="113">
        <f t="shared" si="6"/>
        <v>0</v>
      </c>
      <c r="E49" s="106">
        <v>0</v>
      </c>
      <c r="F49" s="106">
        <v>0</v>
      </c>
      <c r="G49" s="113">
        <f t="shared" si="5"/>
        <v>0</v>
      </c>
    </row>
    <row r="50" spans="1:7">
      <c r="A50" s="165" t="s">
        <v>250</v>
      </c>
      <c r="B50" s="113">
        <v>0</v>
      </c>
      <c r="C50" s="113">
        <v>0</v>
      </c>
      <c r="D50" s="113">
        <f t="shared" si="6"/>
        <v>0</v>
      </c>
      <c r="E50" s="113">
        <v>0</v>
      </c>
      <c r="F50" s="113">
        <v>0</v>
      </c>
      <c r="G50" s="113">
        <f t="shared" si="5"/>
        <v>0</v>
      </c>
    </row>
    <row r="51" spans="1:7">
      <c r="A51" s="165" t="s">
        <v>249</v>
      </c>
      <c r="B51" s="113">
        <v>0</v>
      </c>
      <c r="C51" s="113">
        <v>0</v>
      </c>
      <c r="D51" s="113">
        <f t="shared" si="6"/>
        <v>0</v>
      </c>
      <c r="E51" s="113">
        <v>0</v>
      </c>
      <c r="F51" s="113">
        <v>0</v>
      </c>
      <c r="G51" s="113">
        <f t="shared" si="5"/>
        <v>0</v>
      </c>
    </row>
    <row r="52" spans="1:7" ht="30">
      <c r="A52" s="166" t="s">
        <v>248</v>
      </c>
      <c r="B52" s="113">
        <v>0</v>
      </c>
      <c r="C52" s="113">
        <v>0</v>
      </c>
      <c r="D52" s="113">
        <f t="shared" si="6"/>
        <v>0</v>
      </c>
      <c r="E52" s="113">
        <v>0</v>
      </c>
      <c r="F52" s="113">
        <v>0</v>
      </c>
      <c r="G52" s="113">
        <f t="shared" si="5"/>
        <v>0</v>
      </c>
    </row>
    <row r="53" spans="1:7">
      <c r="A53" s="164" t="s">
        <v>247</v>
      </c>
      <c r="B53" s="113">
        <v>0</v>
      </c>
      <c r="C53" s="113">
        <v>0</v>
      </c>
      <c r="D53" s="113">
        <f t="shared" si="6"/>
        <v>0</v>
      </c>
      <c r="E53" s="113">
        <v>0</v>
      </c>
      <c r="F53" s="113">
        <v>0</v>
      </c>
      <c r="G53" s="113">
        <f t="shared" si="5"/>
        <v>0</v>
      </c>
    </row>
    <row r="54" spans="1:7">
      <c r="A54" s="77" t="s">
        <v>246</v>
      </c>
      <c r="B54" s="113">
        <f>SUM(B55:B58)</f>
        <v>0</v>
      </c>
      <c r="C54" s="113">
        <f>SUM(C55:C58)</f>
        <v>0</v>
      </c>
      <c r="D54" s="113">
        <f>SUM(D55:D58)</f>
        <v>0</v>
      </c>
      <c r="E54" s="113">
        <f>SUM(E55:E58)</f>
        <v>0</v>
      </c>
      <c r="F54" s="113">
        <f>SUM(F55:F58)</f>
        <v>0</v>
      </c>
      <c r="G54" s="113">
        <f t="shared" si="5"/>
        <v>0</v>
      </c>
    </row>
    <row r="55" spans="1:7">
      <c r="A55" s="166" t="s">
        <v>245</v>
      </c>
      <c r="B55" s="113">
        <v>0</v>
      </c>
      <c r="C55" s="113">
        <v>0</v>
      </c>
      <c r="D55" s="113">
        <f>B55+C55</f>
        <v>0</v>
      </c>
      <c r="E55" s="113">
        <v>0</v>
      </c>
      <c r="F55" s="113">
        <v>0</v>
      </c>
      <c r="G55" s="113">
        <f t="shared" si="5"/>
        <v>0</v>
      </c>
    </row>
    <row r="56" spans="1:7">
      <c r="A56" s="165" t="s">
        <v>244</v>
      </c>
      <c r="B56" s="113">
        <v>0</v>
      </c>
      <c r="C56" s="113">
        <v>0</v>
      </c>
      <c r="D56" s="113">
        <f>B56+C56</f>
        <v>0</v>
      </c>
      <c r="E56" s="113">
        <v>0</v>
      </c>
      <c r="F56" s="113">
        <v>0</v>
      </c>
      <c r="G56" s="113">
        <f t="shared" si="5"/>
        <v>0</v>
      </c>
    </row>
    <row r="57" spans="1:7">
      <c r="A57" s="165" t="s">
        <v>243</v>
      </c>
      <c r="B57" s="113">
        <v>0</v>
      </c>
      <c r="C57" s="113">
        <v>0</v>
      </c>
      <c r="D57" s="113">
        <f>B57+C57</f>
        <v>0</v>
      </c>
      <c r="E57" s="113">
        <v>0</v>
      </c>
      <c r="F57" s="113">
        <v>0</v>
      </c>
      <c r="G57" s="113">
        <f t="shared" si="5"/>
        <v>0</v>
      </c>
    </row>
    <row r="58" spans="1:7">
      <c r="A58" s="166" t="s">
        <v>242</v>
      </c>
      <c r="B58" s="106">
        <v>0</v>
      </c>
      <c r="C58" s="106">
        <v>0</v>
      </c>
      <c r="D58" s="113">
        <f>B58+C58</f>
        <v>0</v>
      </c>
      <c r="E58" s="106">
        <v>0</v>
      </c>
      <c r="F58" s="106">
        <v>0</v>
      </c>
      <c r="G58" s="113">
        <f t="shared" si="5"/>
        <v>0</v>
      </c>
    </row>
    <row r="59" spans="1:7">
      <c r="A59" s="77" t="s">
        <v>241</v>
      </c>
      <c r="B59" s="113">
        <f>B60+B61</f>
        <v>0</v>
      </c>
      <c r="C59" s="113">
        <f>C60+C61</f>
        <v>0</v>
      </c>
      <c r="D59" s="113">
        <f>D60+D61</f>
        <v>0</v>
      </c>
      <c r="E59" s="113">
        <f>E60+E61</f>
        <v>0</v>
      </c>
      <c r="F59" s="113">
        <f>F60+F61</f>
        <v>0</v>
      </c>
      <c r="G59" s="113">
        <f t="shared" si="5"/>
        <v>0</v>
      </c>
    </row>
    <row r="60" spans="1:7">
      <c r="A60" s="165" t="s">
        <v>240</v>
      </c>
      <c r="B60" s="106">
        <v>0</v>
      </c>
      <c r="C60" s="106">
        <v>0</v>
      </c>
      <c r="D60" s="113">
        <f>B60+C60</f>
        <v>0</v>
      </c>
      <c r="E60" s="106">
        <v>0</v>
      </c>
      <c r="F60" s="106">
        <v>0</v>
      </c>
      <c r="G60" s="113">
        <f t="shared" si="5"/>
        <v>0</v>
      </c>
    </row>
    <row r="61" spans="1:7">
      <c r="A61" s="165" t="s">
        <v>239</v>
      </c>
      <c r="B61" s="106">
        <v>0</v>
      </c>
      <c r="C61" s="106">
        <v>0</v>
      </c>
      <c r="D61" s="113">
        <f>B61+C61</f>
        <v>0</v>
      </c>
      <c r="E61" s="106">
        <v>0</v>
      </c>
      <c r="F61" s="106">
        <v>0</v>
      </c>
      <c r="G61" s="113">
        <f t="shared" si="5"/>
        <v>0</v>
      </c>
    </row>
    <row r="62" spans="1:7">
      <c r="A62" s="77" t="s">
        <v>238</v>
      </c>
      <c r="B62" s="106">
        <v>0</v>
      </c>
      <c r="C62" s="106">
        <v>0</v>
      </c>
      <c r="D62" s="113">
        <f>B62+C62</f>
        <v>0</v>
      </c>
      <c r="E62" s="106">
        <v>0</v>
      </c>
      <c r="F62" s="106">
        <v>0</v>
      </c>
      <c r="G62" s="113">
        <f t="shared" si="5"/>
        <v>0</v>
      </c>
    </row>
    <row r="63" spans="1:7">
      <c r="A63" s="77" t="s">
        <v>237</v>
      </c>
      <c r="B63" s="106">
        <v>0</v>
      </c>
      <c r="C63" s="106">
        <v>0</v>
      </c>
      <c r="D63" s="113">
        <f>B63+C63</f>
        <v>0</v>
      </c>
      <c r="E63" s="106">
        <v>0</v>
      </c>
      <c r="F63" s="106">
        <v>0</v>
      </c>
      <c r="G63" s="113">
        <f t="shared" si="5"/>
        <v>0</v>
      </c>
    </row>
    <row r="64" spans="1:7">
      <c r="A64" s="75"/>
      <c r="B64" s="107"/>
      <c r="C64" s="107"/>
      <c r="D64" s="107"/>
      <c r="E64" s="107"/>
      <c r="F64" s="107"/>
      <c r="G64" s="107"/>
    </row>
    <row r="65" spans="1:7">
      <c r="A65" s="74" t="s">
        <v>236</v>
      </c>
      <c r="B65" s="105">
        <f>B45+B54+B59+B62+B63</f>
        <v>0</v>
      </c>
      <c r="C65" s="105">
        <f>C45+C54+C59+C62+C63</f>
        <v>0</v>
      </c>
      <c r="D65" s="105">
        <f>D45+D54+D59+D62+D63</f>
        <v>0</v>
      </c>
      <c r="E65" s="105">
        <f>E45+E54+E59+E62+E63</f>
        <v>0</v>
      </c>
      <c r="F65" s="105">
        <f>F45+F54+F59+F62+F63</f>
        <v>0</v>
      </c>
      <c r="G65" s="105">
        <f>F65-B65</f>
        <v>0</v>
      </c>
    </row>
    <row r="66" spans="1:7">
      <c r="A66" s="75"/>
      <c r="B66" s="107"/>
      <c r="C66" s="107"/>
      <c r="D66" s="107"/>
      <c r="E66" s="107"/>
      <c r="F66" s="107"/>
      <c r="G66" s="107"/>
    </row>
    <row r="67" spans="1:7">
      <c r="A67" s="74" t="s">
        <v>235</v>
      </c>
      <c r="B67" s="105">
        <f t="shared" ref="B67:G67" si="7">B68</f>
        <v>0</v>
      </c>
      <c r="C67" s="105">
        <f t="shared" si="7"/>
        <v>0</v>
      </c>
      <c r="D67" s="105">
        <f t="shared" si="7"/>
        <v>0</v>
      </c>
      <c r="E67" s="105">
        <f t="shared" si="7"/>
        <v>0</v>
      </c>
      <c r="F67" s="105">
        <f t="shared" si="7"/>
        <v>0</v>
      </c>
      <c r="G67" s="105">
        <f t="shared" si="7"/>
        <v>0</v>
      </c>
    </row>
    <row r="68" spans="1:7">
      <c r="A68" s="77" t="s">
        <v>234</v>
      </c>
      <c r="B68" s="106">
        <v>0</v>
      </c>
      <c r="C68" s="106">
        <v>0</v>
      </c>
      <c r="D68" s="113">
        <f>B68+C68</f>
        <v>0</v>
      </c>
      <c r="E68" s="106">
        <v>0</v>
      </c>
      <c r="F68" s="106">
        <v>0</v>
      </c>
      <c r="G68" s="113">
        <f>F68-B68</f>
        <v>0</v>
      </c>
    </row>
    <row r="69" spans="1:7">
      <c r="A69" s="75"/>
      <c r="B69" s="107"/>
      <c r="C69" s="107"/>
      <c r="D69" s="107"/>
      <c r="E69" s="107"/>
      <c r="F69" s="107"/>
      <c r="G69" s="107"/>
    </row>
    <row r="70" spans="1:7">
      <c r="A70" s="74" t="s">
        <v>233</v>
      </c>
      <c r="B70" s="105">
        <f t="shared" ref="B70:G70" si="8">B41+B65+B67</f>
        <v>8861092.25</v>
      </c>
      <c r="C70" s="105">
        <f t="shared" si="8"/>
        <v>0</v>
      </c>
      <c r="D70" s="105">
        <f t="shared" si="8"/>
        <v>8861092.25</v>
      </c>
      <c r="E70" s="105">
        <f t="shared" si="8"/>
        <v>4430546.0999999996</v>
      </c>
      <c r="F70" s="105">
        <f t="shared" si="8"/>
        <v>4430546.0999999996</v>
      </c>
      <c r="G70" s="105">
        <f t="shared" si="8"/>
        <v>-4430546.1500000004</v>
      </c>
    </row>
    <row r="71" spans="1:7">
      <c r="A71" s="75"/>
      <c r="B71" s="107"/>
      <c r="C71" s="107"/>
      <c r="D71" s="107"/>
      <c r="E71" s="107"/>
      <c r="F71" s="107"/>
      <c r="G71" s="107"/>
    </row>
    <row r="72" spans="1:7">
      <c r="A72" s="74" t="s">
        <v>232</v>
      </c>
      <c r="B72" s="107"/>
      <c r="C72" s="107"/>
      <c r="D72" s="107"/>
      <c r="E72" s="107"/>
      <c r="F72" s="107"/>
      <c r="G72" s="107"/>
    </row>
    <row r="73" spans="1:7" ht="30">
      <c r="A73" s="167" t="s">
        <v>231</v>
      </c>
      <c r="B73" s="106">
        <v>0</v>
      </c>
      <c r="C73" s="106">
        <v>0</v>
      </c>
      <c r="D73" s="113">
        <f>B73+C73</f>
        <v>0</v>
      </c>
      <c r="E73" s="106">
        <v>0</v>
      </c>
      <c r="F73" s="106">
        <v>0</v>
      </c>
      <c r="G73" s="113">
        <f>F73-B73</f>
        <v>0</v>
      </c>
    </row>
    <row r="74" spans="1:7" ht="30">
      <c r="A74" s="167" t="s">
        <v>230</v>
      </c>
      <c r="B74" s="106">
        <v>0</v>
      </c>
      <c r="C74" s="106">
        <v>0</v>
      </c>
      <c r="D74" s="113">
        <f>B74+C74</f>
        <v>0</v>
      </c>
      <c r="E74" s="106">
        <v>0</v>
      </c>
      <c r="F74" s="106">
        <v>0</v>
      </c>
      <c r="G74" s="113">
        <f>F74-B74</f>
        <v>0</v>
      </c>
    </row>
    <row r="75" spans="1:7">
      <c r="A75" s="157" t="s">
        <v>229</v>
      </c>
      <c r="B75" s="105">
        <f t="shared" ref="B75:G75" si="9">B73+B74</f>
        <v>0</v>
      </c>
      <c r="C75" s="105">
        <f t="shared" si="9"/>
        <v>0</v>
      </c>
      <c r="D75" s="105">
        <f t="shared" si="9"/>
        <v>0</v>
      </c>
      <c r="E75" s="105">
        <f t="shared" si="9"/>
        <v>0</v>
      </c>
      <c r="F75" s="105">
        <f t="shared" si="9"/>
        <v>0</v>
      </c>
      <c r="G75" s="105">
        <f t="shared" si="9"/>
        <v>0</v>
      </c>
    </row>
    <row r="76" spans="1:7">
      <c r="A76" s="73"/>
      <c r="B76" s="31"/>
      <c r="C76" s="31"/>
      <c r="D76" s="31"/>
      <c r="E76" s="31"/>
      <c r="F76" s="31"/>
      <c r="G76" s="31"/>
    </row>
    <row r="77" spans="1:7">
      <c r="B77" s="47"/>
      <c r="C77" s="47"/>
      <c r="D77" s="47"/>
      <c r="E77" s="47"/>
      <c r="F77" s="47"/>
      <c r="G77" s="47"/>
    </row>
    <row r="78" spans="1:7">
      <c r="B78" s="47"/>
      <c r="C78" s="47"/>
      <c r="D78" s="47">
        <f>B78+C78</f>
        <v>0</v>
      </c>
      <c r="E78" s="47"/>
      <c r="F78" s="47"/>
      <c r="G78" s="46">
        <f>B78-F78</f>
        <v>0</v>
      </c>
    </row>
    <row r="79" spans="1:7">
      <c r="B79" s="45"/>
      <c r="C79" s="45"/>
      <c r="D79" s="45"/>
      <c r="E79" s="45"/>
      <c r="F79" s="45"/>
      <c r="G79" s="44"/>
    </row>
    <row r="80" spans="1:7">
      <c r="B80" s="43"/>
      <c r="C80" s="43"/>
      <c r="D80" s="43"/>
      <c r="E80" s="43"/>
      <c r="F80" s="43"/>
      <c r="G80" s="43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531-76F5-46F2-A158-3D5D8834D79E}">
  <dimension ref="A1:H162"/>
  <sheetViews>
    <sheetView showGridLines="0" topLeftCell="A130" zoomScale="85" zoomScaleNormal="85" workbookViewId="0">
      <selection activeCell="A7" sqref="A7:A16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93" t="s">
        <v>505</v>
      </c>
      <c r="B1" s="192"/>
      <c r="C1" s="192"/>
      <c r="D1" s="192"/>
      <c r="E1" s="192"/>
      <c r="F1" s="192"/>
      <c r="G1" s="192"/>
    </row>
    <row r="2" spans="1:8">
      <c r="A2" s="189" t="s">
        <v>121</v>
      </c>
      <c r="B2" s="189"/>
      <c r="C2" s="189"/>
      <c r="D2" s="189"/>
      <c r="E2" s="189"/>
      <c r="F2" s="189"/>
      <c r="G2" s="189"/>
    </row>
    <row r="3" spans="1:8">
      <c r="A3" s="196" t="s">
        <v>504</v>
      </c>
      <c r="B3" s="196"/>
      <c r="C3" s="196"/>
      <c r="D3" s="196"/>
      <c r="E3" s="196"/>
      <c r="F3" s="196"/>
      <c r="G3" s="196"/>
    </row>
    <row r="4" spans="1:8">
      <c r="A4" s="196" t="s">
        <v>503</v>
      </c>
      <c r="B4" s="196"/>
      <c r="C4" s="196"/>
      <c r="D4" s="196"/>
      <c r="E4" s="196"/>
      <c r="F4" s="196"/>
      <c r="G4" s="196"/>
    </row>
    <row r="5" spans="1:8">
      <c r="A5" s="196" t="s">
        <v>187</v>
      </c>
      <c r="B5" s="196"/>
      <c r="C5" s="196"/>
      <c r="D5" s="196"/>
      <c r="E5" s="196"/>
      <c r="F5" s="196"/>
      <c r="G5" s="196"/>
    </row>
    <row r="6" spans="1:8">
      <c r="A6" s="197" t="s">
        <v>2</v>
      </c>
      <c r="B6" s="197"/>
      <c r="C6" s="197"/>
      <c r="D6" s="197"/>
      <c r="E6" s="197"/>
      <c r="F6" s="197"/>
      <c r="G6" s="197"/>
    </row>
    <row r="7" spans="1:8">
      <c r="A7" s="194" t="s">
        <v>4</v>
      </c>
      <c r="B7" s="194" t="s">
        <v>502</v>
      </c>
      <c r="C7" s="194"/>
      <c r="D7" s="194"/>
      <c r="E7" s="194"/>
      <c r="F7" s="194"/>
      <c r="G7" s="195" t="s">
        <v>501</v>
      </c>
    </row>
    <row r="8" spans="1:8" ht="30">
      <c r="A8" s="194"/>
      <c r="B8" s="18" t="s">
        <v>500</v>
      </c>
      <c r="C8" s="18" t="s">
        <v>499</v>
      </c>
      <c r="D8" s="18" t="s">
        <v>498</v>
      </c>
      <c r="E8" s="18" t="s">
        <v>198</v>
      </c>
      <c r="F8" s="18" t="s">
        <v>497</v>
      </c>
      <c r="G8" s="194"/>
    </row>
    <row r="9" spans="1:8">
      <c r="A9" s="56" t="s">
        <v>496</v>
      </c>
      <c r="B9" s="115">
        <f t="shared" ref="B9:G9" si="0">B10+B18+B189+B28+B38+B48+B58+B62+B71+B75</f>
        <v>8861092.25</v>
      </c>
      <c r="C9" s="115">
        <f t="shared" si="0"/>
        <v>519893.01</v>
      </c>
      <c r="D9" s="115">
        <f t="shared" si="0"/>
        <v>9380985.2599999998</v>
      </c>
      <c r="E9" s="115">
        <f t="shared" si="0"/>
        <v>3826586.5200000005</v>
      </c>
      <c r="F9" s="115">
        <f t="shared" si="0"/>
        <v>3826586.5200000005</v>
      </c>
      <c r="G9" s="115">
        <f t="shared" si="0"/>
        <v>5554398.7400000002</v>
      </c>
    </row>
    <row r="10" spans="1:8">
      <c r="A10" s="168" t="s">
        <v>433</v>
      </c>
      <c r="B10" s="116">
        <f t="shared" ref="B10:G10" si="1">SUM(B11:B17)</f>
        <v>7906092.25</v>
      </c>
      <c r="C10" s="116">
        <f t="shared" si="1"/>
        <v>444893.01</v>
      </c>
      <c r="D10" s="116">
        <f t="shared" si="1"/>
        <v>8350985.2599999998</v>
      </c>
      <c r="E10" s="116">
        <f t="shared" si="1"/>
        <v>3377430.4300000006</v>
      </c>
      <c r="F10" s="116">
        <f t="shared" si="1"/>
        <v>3377430.4300000006</v>
      </c>
      <c r="G10" s="116">
        <f t="shared" si="1"/>
        <v>4973554.83</v>
      </c>
    </row>
    <row r="11" spans="1:8">
      <c r="A11" s="169" t="s">
        <v>432</v>
      </c>
      <c r="B11" s="117">
        <v>2196000</v>
      </c>
      <c r="C11" s="117">
        <v>92018.3</v>
      </c>
      <c r="D11" s="116">
        <f t="shared" ref="D11:D17" si="2">B11+C11</f>
        <v>2288018.2999999998</v>
      </c>
      <c r="E11" s="117">
        <v>1112984.3700000001</v>
      </c>
      <c r="F11" s="117">
        <v>1112984.3700000001</v>
      </c>
      <c r="G11" s="116">
        <f t="shared" ref="G11:G17" si="3">D11-E11</f>
        <v>1175033.9299999997</v>
      </c>
      <c r="H11" s="54" t="s">
        <v>495</v>
      </c>
    </row>
    <row r="12" spans="1:8">
      <c r="A12" s="169" t="s">
        <v>430</v>
      </c>
      <c r="B12" s="117">
        <v>300000</v>
      </c>
      <c r="C12" s="117">
        <v>0</v>
      </c>
      <c r="D12" s="116">
        <f t="shared" si="2"/>
        <v>300000</v>
      </c>
      <c r="E12" s="117">
        <v>0</v>
      </c>
      <c r="F12" s="117">
        <v>0</v>
      </c>
      <c r="G12" s="116">
        <f t="shared" si="3"/>
        <v>300000</v>
      </c>
      <c r="H12" s="54" t="s">
        <v>494</v>
      </c>
    </row>
    <row r="13" spans="1:8">
      <c r="A13" s="169" t="s">
        <v>428</v>
      </c>
      <c r="B13" s="117">
        <v>716091</v>
      </c>
      <c r="C13" s="117">
        <v>29670.75</v>
      </c>
      <c r="D13" s="116">
        <f t="shared" si="2"/>
        <v>745761.75</v>
      </c>
      <c r="E13" s="117">
        <v>123485.61</v>
      </c>
      <c r="F13" s="117">
        <v>123485.61</v>
      </c>
      <c r="G13" s="116">
        <f t="shared" si="3"/>
        <v>622276.14</v>
      </c>
      <c r="H13" s="54" t="s">
        <v>493</v>
      </c>
    </row>
    <row r="14" spans="1:8">
      <c r="A14" s="169" t="s">
        <v>426</v>
      </c>
      <c r="B14" s="117">
        <v>1735016.99</v>
      </c>
      <c r="C14" s="117">
        <v>249400.86</v>
      </c>
      <c r="D14" s="116">
        <f t="shared" si="2"/>
        <v>1984417.85</v>
      </c>
      <c r="E14" s="117">
        <v>888914.79</v>
      </c>
      <c r="F14" s="117">
        <v>888914.79</v>
      </c>
      <c r="G14" s="116">
        <f t="shared" si="3"/>
        <v>1095503.06</v>
      </c>
      <c r="H14" s="54" t="s">
        <v>492</v>
      </c>
    </row>
    <row r="15" spans="1:8">
      <c r="A15" s="169" t="s">
        <v>424</v>
      </c>
      <c r="B15" s="117">
        <v>2958984.26</v>
      </c>
      <c r="C15" s="117">
        <v>73803.100000000006</v>
      </c>
      <c r="D15" s="116">
        <f t="shared" si="2"/>
        <v>3032787.36</v>
      </c>
      <c r="E15" s="117">
        <v>1252045.6599999999</v>
      </c>
      <c r="F15" s="117">
        <v>1252045.6599999999</v>
      </c>
      <c r="G15" s="116">
        <f t="shared" si="3"/>
        <v>1780741.7</v>
      </c>
      <c r="H15" s="54" t="s">
        <v>491</v>
      </c>
    </row>
    <row r="16" spans="1:8">
      <c r="A16" s="169" t="s">
        <v>422</v>
      </c>
      <c r="B16" s="116">
        <v>0</v>
      </c>
      <c r="C16" s="116">
        <v>0</v>
      </c>
      <c r="D16" s="116">
        <f t="shared" si="2"/>
        <v>0</v>
      </c>
      <c r="E16" s="116">
        <v>0</v>
      </c>
      <c r="F16" s="116">
        <v>0</v>
      </c>
      <c r="G16" s="116">
        <f t="shared" si="3"/>
        <v>0</v>
      </c>
      <c r="H16" s="54" t="s">
        <v>490</v>
      </c>
    </row>
    <row r="17" spans="1:8">
      <c r="A17" s="169" t="s">
        <v>420</v>
      </c>
      <c r="B17" s="116">
        <v>0</v>
      </c>
      <c r="C17" s="116">
        <v>0</v>
      </c>
      <c r="D17" s="116">
        <f t="shared" si="2"/>
        <v>0</v>
      </c>
      <c r="E17" s="116">
        <v>0</v>
      </c>
      <c r="F17" s="116">
        <v>0</v>
      </c>
      <c r="G17" s="116">
        <f t="shared" si="3"/>
        <v>0</v>
      </c>
      <c r="H17" s="54" t="s">
        <v>489</v>
      </c>
    </row>
    <row r="18" spans="1:8">
      <c r="A18" s="168" t="s">
        <v>418</v>
      </c>
      <c r="B18" s="116">
        <f t="shared" ref="B18:G18" si="4">SUM(B19:B27)</f>
        <v>185000</v>
      </c>
      <c r="C18" s="116">
        <f t="shared" si="4"/>
        <v>0</v>
      </c>
      <c r="D18" s="116">
        <f t="shared" si="4"/>
        <v>185000</v>
      </c>
      <c r="E18" s="116">
        <f t="shared" si="4"/>
        <v>122016.33</v>
      </c>
      <c r="F18" s="116">
        <f t="shared" si="4"/>
        <v>122016.33</v>
      </c>
      <c r="G18" s="116">
        <f t="shared" si="4"/>
        <v>62983.670000000006</v>
      </c>
    </row>
    <row r="19" spans="1:8">
      <c r="A19" s="169" t="s">
        <v>417</v>
      </c>
      <c r="B19" s="117">
        <v>116000</v>
      </c>
      <c r="C19" s="117">
        <v>0</v>
      </c>
      <c r="D19" s="116">
        <f t="shared" ref="D19:D27" si="5">B19+C19</f>
        <v>116000</v>
      </c>
      <c r="E19" s="117">
        <v>77793.83</v>
      </c>
      <c r="F19" s="117">
        <v>77793.83</v>
      </c>
      <c r="G19" s="116">
        <f t="shared" ref="G19:G27" si="6">D19-E19</f>
        <v>38206.17</v>
      </c>
      <c r="H19" s="54" t="s">
        <v>488</v>
      </c>
    </row>
    <row r="20" spans="1:8">
      <c r="A20" s="169" t="s">
        <v>415</v>
      </c>
      <c r="B20" s="117">
        <v>36000</v>
      </c>
      <c r="C20" s="117">
        <v>0</v>
      </c>
      <c r="D20" s="116">
        <f t="shared" si="5"/>
        <v>36000</v>
      </c>
      <c r="E20" s="117">
        <v>27614.37</v>
      </c>
      <c r="F20" s="117">
        <v>27614.37</v>
      </c>
      <c r="G20" s="116">
        <f t="shared" si="6"/>
        <v>8385.630000000001</v>
      </c>
      <c r="H20" s="54" t="s">
        <v>487</v>
      </c>
    </row>
    <row r="21" spans="1:8">
      <c r="A21" s="169" t="s">
        <v>413</v>
      </c>
      <c r="B21" s="116">
        <v>0</v>
      </c>
      <c r="C21" s="116">
        <v>0</v>
      </c>
      <c r="D21" s="116">
        <f t="shared" si="5"/>
        <v>0</v>
      </c>
      <c r="E21" s="116">
        <v>0</v>
      </c>
      <c r="F21" s="116">
        <v>0</v>
      </c>
      <c r="G21" s="116">
        <f t="shared" si="6"/>
        <v>0</v>
      </c>
      <c r="H21" s="54" t="s">
        <v>486</v>
      </c>
    </row>
    <row r="22" spans="1:8">
      <c r="A22" s="169" t="s">
        <v>411</v>
      </c>
      <c r="B22" s="117">
        <v>2000</v>
      </c>
      <c r="C22" s="117">
        <v>0</v>
      </c>
      <c r="D22" s="116">
        <f t="shared" si="5"/>
        <v>2000</v>
      </c>
      <c r="E22" s="117">
        <v>0</v>
      </c>
      <c r="F22" s="117">
        <v>0</v>
      </c>
      <c r="G22" s="116">
        <f t="shared" si="6"/>
        <v>2000</v>
      </c>
      <c r="H22" s="54" t="s">
        <v>485</v>
      </c>
    </row>
    <row r="23" spans="1:8">
      <c r="A23" s="169" t="s">
        <v>409</v>
      </c>
      <c r="B23" s="116">
        <v>0</v>
      </c>
      <c r="C23" s="116">
        <v>0</v>
      </c>
      <c r="D23" s="116">
        <f t="shared" si="5"/>
        <v>0</v>
      </c>
      <c r="E23" s="116">
        <v>0</v>
      </c>
      <c r="F23" s="116">
        <v>0</v>
      </c>
      <c r="G23" s="116">
        <f t="shared" si="6"/>
        <v>0</v>
      </c>
      <c r="H23" s="54" t="s">
        <v>484</v>
      </c>
    </row>
    <row r="24" spans="1:8">
      <c r="A24" s="169" t="s">
        <v>407</v>
      </c>
      <c r="B24" s="117">
        <v>28000</v>
      </c>
      <c r="C24" s="117">
        <v>0</v>
      </c>
      <c r="D24" s="116">
        <f t="shared" si="5"/>
        <v>28000</v>
      </c>
      <c r="E24" s="117">
        <v>15796.13</v>
      </c>
      <c r="F24" s="117">
        <v>15796.13</v>
      </c>
      <c r="G24" s="116">
        <f t="shared" si="6"/>
        <v>12203.87</v>
      </c>
      <c r="H24" s="54" t="s">
        <v>483</v>
      </c>
    </row>
    <row r="25" spans="1:8">
      <c r="A25" s="169" t="s">
        <v>405</v>
      </c>
      <c r="B25" s="116">
        <v>0</v>
      </c>
      <c r="C25" s="116">
        <v>0</v>
      </c>
      <c r="D25" s="116">
        <f t="shared" si="5"/>
        <v>0</v>
      </c>
      <c r="E25" s="116">
        <v>0</v>
      </c>
      <c r="F25" s="116">
        <v>0</v>
      </c>
      <c r="G25" s="116">
        <f t="shared" si="6"/>
        <v>0</v>
      </c>
      <c r="H25" s="54" t="s">
        <v>482</v>
      </c>
    </row>
    <row r="26" spans="1:8">
      <c r="A26" s="169" t="s">
        <v>403</v>
      </c>
      <c r="B26" s="116">
        <v>0</v>
      </c>
      <c r="C26" s="116">
        <v>0</v>
      </c>
      <c r="D26" s="116">
        <f t="shared" si="5"/>
        <v>0</v>
      </c>
      <c r="E26" s="116">
        <v>0</v>
      </c>
      <c r="F26" s="116">
        <v>0</v>
      </c>
      <c r="G26" s="116">
        <f t="shared" si="6"/>
        <v>0</v>
      </c>
      <c r="H26" s="54" t="s">
        <v>481</v>
      </c>
    </row>
    <row r="27" spans="1:8">
      <c r="A27" s="169" t="s">
        <v>401</v>
      </c>
      <c r="B27" s="117">
        <v>3000</v>
      </c>
      <c r="C27" s="117">
        <v>0</v>
      </c>
      <c r="D27" s="116">
        <f t="shared" si="5"/>
        <v>3000</v>
      </c>
      <c r="E27" s="117">
        <v>812</v>
      </c>
      <c r="F27" s="117">
        <v>812</v>
      </c>
      <c r="G27" s="116">
        <f t="shared" si="6"/>
        <v>2188</v>
      </c>
      <c r="H27" s="54" t="s">
        <v>480</v>
      </c>
    </row>
    <row r="28" spans="1:8">
      <c r="A28" s="168" t="s">
        <v>399</v>
      </c>
      <c r="B28" s="116">
        <f t="shared" ref="B28:G28" si="7">SUM(B29:B37)</f>
        <v>770000</v>
      </c>
      <c r="C28" s="116">
        <f t="shared" si="7"/>
        <v>75000</v>
      </c>
      <c r="D28" s="116">
        <f t="shared" si="7"/>
        <v>845000</v>
      </c>
      <c r="E28" s="116">
        <f t="shared" si="7"/>
        <v>327139.76</v>
      </c>
      <c r="F28" s="116">
        <f t="shared" si="7"/>
        <v>327139.76</v>
      </c>
      <c r="G28" s="116">
        <f t="shared" si="7"/>
        <v>517860.24</v>
      </c>
    </row>
    <row r="29" spans="1:8">
      <c r="A29" s="169" t="s">
        <v>398</v>
      </c>
      <c r="B29" s="117">
        <v>164000</v>
      </c>
      <c r="C29" s="117">
        <v>0</v>
      </c>
      <c r="D29" s="116">
        <f t="shared" ref="D29:D37" si="8">B29+C29</f>
        <v>164000</v>
      </c>
      <c r="E29" s="117">
        <v>94792.86</v>
      </c>
      <c r="F29" s="117">
        <v>94792.86</v>
      </c>
      <c r="G29" s="116">
        <f t="shared" ref="G29:G37" si="9">D29-E29</f>
        <v>69207.14</v>
      </c>
      <c r="H29" s="54" t="s">
        <v>479</v>
      </c>
    </row>
    <row r="30" spans="1:8">
      <c r="A30" s="169" t="s">
        <v>396</v>
      </c>
      <c r="B30" s="117">
        <v>196000</v>
      </c>
      <c r="C30" s="117">
        <v>0</v>
      </c>
      <c r="D30" s="116">
        <f t="shared" si="8"/>
        <v>196000</v>
      </c>
      <c r="E30" s="117">
        <v>93302.8</v>
      </c>
      <c r="F30" s="117">
        <v>93302.8</v>
      </c>
      <c r="G30" s="116">
        <f t="shared" si="9"/>
        <v>102697.2</v>
      </c>
      <c r="H30" s="54" t="s">
        <v>478</v>
      </c>
    </row>
    <row r="31" spans="1:8">
      <c r="A31" s="169" t="s">
        <v>394</v>
      </c>
      <c r="B31" s="117">
        <v>131000</v>
      </c>
      <c r="C31" s="117">
        <v>75000</v>
      </c>
      <c r="D31" s="116">
        <f t="shared" si="8"/>
        <v>206000</v>
      </c>
      <c r="E31" s="117">
        <v>49565.94</v>
      </c>
      <c r="F31" s="117">
        <v>49565.94</v>
      </c>
      <c r="G31" s="116">
        <f t="shared" si="9"/>
        <v>156434.06</v>
      </c>
      <c r="H31" s="54" t="s">
        <v>477</v>
      </c>
    </row>
    <row r="32" spans="1:8">
      <c r="A32" s="169" t="s">
        <v>392</v>
      </c>
      <c r="B32" s="117">
        <v>27000</v>
      </c>
      <c r="C32" s="117">
        <v>0</v>
      </c>
      <c r="D32" s="116">
        <f t="shared" si="8"/>
        <v>27000</v>
      </c>
      <c r="E32" s="117">
        <v>21504.46</v>
      </c>
      <c r="F32" s="117">
        <v>21504.46</v>
      </c>
      <c r="G32" s="116">
        <f t="shared" si="9"/>
        <v>5495.5400000000009</v>
      </c>
      <c r="H32" s="54" t="s">
        <v>476</v>
      </c>
    </row>
    <row r="33" spans="1:8">
      <c r="A33" s="169" t="s">
        <v>390</v>
      </c>
      <c r="B33" s="117">
        <v>24000</v>
      </c>
      <c r="C33" s="117">
        <v>0</v>
      </c>
      <c r="D33" s="116">
        <f t="shared" si="8"/>
        <v>24000</v>
      </c>
      <c r="E33" s="117">
        <v>3961.4</v>
      </c>
      <c r="F33" s="117">
        <v>3961.4</v>
      </c>
      <c r="G33" s="116">
        <f t="shared" si="9"/>
        <v>20038.599999999999</v>
      </c>
      <c r="H33" s="54" t="s">
        <v>475</v>
      </c>
    </row>
    <row r="34" spans="1:8">
      <c r="A34" s="169" t="s">
        <v>388</v>
      </c>
      <c r="B34" s="117">
        <v>20000</v>
      </c>
      <c r="C34" s="117">
        <v>0</v>
      </c>
      <c r="D34" s="116">
        <f t="shared" si="8"/>
        <v>20000</v>
      </c>
      <c r="E34" s="117">
        <v>0</v>
      </c>
      <c r="F34" s="117">
        <v>0</v>
      </c>
      <c r="G34" s="116">
        <f t="shared" si="9"/>
        <v>20000</v>
      </c>
      <c r="H34" s="54" t="s">
        <v>474</v>
      </c>
    </row>
    <row r="35" spans="1:8">
      <c r="A35" s="169" t="s">
        <v>386</v>
      </c>
      <c r="B35" s="117">
        <v>8000</v>
      </c>
      <c r="C35" s="117">
        <v>0</v>
      </c>
      <c r="D35" s="116">
        <f t="shared" si="8"/>
        <v>8000</v>
      </c>
      <c r="E35" s="117">
        <v>3472.3</v>
      </c>
      <c r="F35" s="117">
        <v>3472.3</v>
      </c>
      <c r="G35" s="116">
        <f t="shared" si="9"/>
        <v>4527.7</v>
      </c>
      <c r="H35" s="54" t="s">
        <v>473</v>
      </c>
    </row>
    <row r="36" spans="1:8">
      <c r="A36" s="169" t="s">
        <v>384</v>
      </c>
      <c r="B36" s="116">
        <v>0</v>
      </c>
      <c r="C36" s="116">
        <v>0</v>
      </c>
      <c r="D36" s="116">
        <f t="shared" si="8"/>
        <v>0</v>
      </c>
      <c r="E36" s="116">
        <v>0</v>
      </c>
      <c r="F36" s="116">
        <v>0</v>
      </c>
      <c r="G36" s="116">
        <f t="shared" si="9"/>
        <v>0</v>
      </c>
      <c r="H36" s="54" t="s">
        <v>472</v>
      </c>
    </row>
    <row r="37" spans="1:8">
      <c r="A37" s="169" t="s">
        <v>382</v>
      </c>
      <c r="B37" s="117">
        <v>200000</v>
      </c>
      <c r="C37" s="117">
        <v>0</v>
      </c>
      <c r="D37" s="116">
        <f t="shared" si="8"/>
        <v>200000</v>
      </c>
      <c r="E37" s="117">
        <v>60540</v>
      </c>
      <c r="F37" s="117">
        <v>60540</v>
      </c>
      <c r="G37" s="116">
        <f t="shared" si="9"/>
        <v>139460</v>
      </c>
      <c r="H37" s="54" t="s">
        <v>471</v>
      </c>
    </row>
    <row r="38" spans="1:8">
      <c r="A38" s="168" t="s">
        <v>380</v>
      </c>
      <c r="B38" s="116">
        <f t="shared" ref="B38:G38" si="10">SUM(B39:B47)</f>
        <v>0</v>
      </c>
      <c r="C38" s="116">
        <f t="shared" si="10"/>
        <v>0</v>
      </c>
      <c r="D38" s="116">
        <f t="shared" si="10"/>
        <v>0</v>
      </c>
      <c r="E38" s="116">
        <f t="shared" si="10"/>
        <v>0</v>
      </c>
      <c r="F38" s="116">
        <f t="shared" si="10"/>
        <v>0</v>
      </c>
      <c r="G38" s="116">
        <f t="shared" si="10"/>
        <v>0</v>
      </c>
    </row>
    <row r="39" spans="1:8">
      <c r="A39" s="169" t="s">
        <v>379</v>
      </c>
      <c r="B39" s="116">
        <v>0</v>
      </c>
      <c r="C39" s="116">
        <v>0</v>
      </c>
      <c r="D39" s="116">
        <f t="shared" ref="D39:D47" si="11">B39+C39</f>
        <v>0</v>
      </c>
      <c r="E39" s="116">
        <v>0</v>
      </c>
      <c r="F39" s="116">
        <v>0</v>
      </c>
      <c r="G39" s="116">
        <f t="shared" ref="G39:G47" si="12">D39-E39</f>
        <v>0</v>
      </c>
      <c r="H39" s="54" t="s">
        <v>470</v>
      </c>
    </row>
    <row r="40" spans="1:8">
      <c r="A40" s="169" t="s">
        <v>377</v>
      </c>
      <c r="B40" s="116">
        <v>0</v>
      </c>
      <c r="C40" s="116">
        <v>0</v>
      </c>
      <c r="D40" s="116">
        <f t="shared" si="11"/>
        <v>0</v>
      </c>
      <c r="E40" s="116">
        <v>0</v>
      </c>
      <c r="F40" s="116">
        <v>0</v>
      </c>
      <c r="G40" s="116">
        <f t="shared" si="12"/>
        <v>0</v>
      </c>
      <c r="H40" s="54" t="s">
        <v>469</v>
      </c>
    </row>
    <row r="41" spans="1:8">
      <c r="A41" s="169" t="s">
        <v>375</v>
      </c>
      <c r="B41" s="116">
        <v>0</v>
      </c>
      <c r="C41" s="116">
        <v>0</v>
      </c>
      <c r="D41" s="116">
        <f t="shared" si="11"/>
        <v>0</v>
      </c>
      <c r="E41" s="116">
        <v>0</v>
      </c>
      <c r="F41" s="116">
        <v>0</v>
      </c>
      <c r="G41" s="116">
        <f t="shared" si="12"/>
        <v>0</v>
      </c>
      <c r="H41" s="54" t="s">
        <v>468</v>
      </c>
    </row>
    <row r="42" spans="1:8">
      <c r="A42" s="169" t="s">
        <v>373</v>
      </c>
      <c r="B42" s="116">
        <v>0</v>
      </c>
      <c r="C42" s="116">
        <v>0</v>
      </c>
      <c r="D42" s="116">
        <f t="shared" si="11"/>
        <v>0</v>
      </c>
      <c r="E42" s="116">
        <v>0</v>
      </c>
      <c r="F42" s="116">
        <v>0</v>
      </c>
      <c r="G42" s="116">
        <f t="shared" si="12"/>
        <v>0</v>
      </c>
      <c r="H42" s="54" t="s">
        <v>467</v>
      </c>
    </row>
    <row r="43" spans="1:8">
      <c r="A43" s="169" t="s">
        <v>371</v>
      </c>
      <c r="B43" s="116">
        <v>0</v>
      </c>
      <c r="C43" s="116">
        <v>0</v>
      </c>
      <c r="D43" s="116">
        <f t="shared" si="11"/>
        <v>0</v>
      </c>
      <c r="E43" s="116">
        <v>0</v>
      </c>
      <c r="F43" s="116">
        <v>0</v>
      </c>
      <c r="G43" s="116">
        <f t="shared" si="12"/>
        <v>0</v>
      </c>
      <c r="H43" s="54" t="s">
        <v>466</v>
      </c>
    </row>
    <row r="44" spans="1:8">
      <c r="A44" s="169" t="s">
        <v>369</v>
      </c>
      <c r="B44" s="116">
        <v>0</v>
      </c>
      <c r="C44" s="116">
        <v>0</v>
      </c>
      <c r="D44" s="116">
        <f t="shared" si="11"/>
        <v>0</v>
      </c>
      <c r="E44" s="116">
        <v>0</v>
      </c>
      <c r="F44" s="116">
        <v>0</v>
      </c>
      <c r="G44" s="116">
        <f t="shared" si="12"/>
        <v>0</v>
      </c>
      <c r="H44" s="54" t="s">
        <v>465</v>
      </c>
    </row>
    <row r="45" spans="1:8">
      <c r="A45" s="169" t="s">
        <v>367</v>
      </c>
      <c r="B45" s="116">
        <v>0</v>
      </c>
      <c r="C45" s="116">
        <v>0</v>
      </c>
      <c r="D45" s="116">
        <f t="shared" si="11"/>
        <v>0</v>
      </c>
      <c r="E45" s="116">
        <v>0</v>
      </c>
      <c r="F45" s="116">
        <v>0</v>
      </c>
      <c r="G45" s="116">
        <f t="shared" si="12"/>
        <v>0</v>
      </c>
      <c r="H45" s="55"/>
    </row>
    <row r="46" spans="1:8">
      <c r="A46" s="169" t="s">
        <v>366</v>
      </c>
      <c r="B46" s="116">
        <v>0</v>
      </c>
      <c r="C46" s="116">
        <v>0</v>
      </c>
      <c r="D46" s="116">
        <f t="shared" si="11"/>
        <v>0</v>
      </c>
      <c r="E46" s="116">
        <v>0</v>
      </c>
      <c r="F46" s="116">
        <v>0</v>
      </c>
      <c r="G46" s="116">
        <f t="shared" si="12"/>
        <v>0</v>
      </c>
      <c r="H46" s="55"/>
    </row>
    <row r="47" spans="1:8">
      <c r="A47" s="169" t="s">
        <v>365</v>
      </c>
      <c r="B47" s="116">
        <v>0</v>
      </c>
      <c r="C47" s="116">
        <v>0</v>
      </c>
      <c r="D47" s="116">
        <f t="shared" si="11"/>
        <v>0</v>
      </c>
      <c r="E47" s="116">
        <v>0</v>
      </c>
      <c r="F47" s="116">
        <v>0</v>
      </c>
      <c r="G47" s="116">
        <f t="shared" si="12"/>
        <v>0</v>
      </c>
      <c r="H47" s="54" t="s">
        <v>464</v>
      </c>
    </row>
    <row r="48" spans="1:8">
      <c r="A48" s="168" t="s">
        <v>363</v>
      </c>
      <c r="B48" s="116">
        <f t="shared" ref="B48:G48" si="13">SUM(B49:B57)</f>
        <v>0</v>
      </c>
      <c r="C48" s="116">
        <f t="shared" si="13"/>
        <v>0</v>
      </c>
      <c r="D48" s="116">
        <f t="shared" si="13"/>
        <v>0</v>
      </c>
      <c r="E48" s="116">
        <f t="shared" si="13"/>
        <v>0</v>
      </c>
      <c r="F48" s="116">
        <f t="shared" si="13"/>
        <v>0</v>
      </c>
      <c r="G48" s="116">
        <f t="shared" si="13"/>
        <v>0</v>
      </c>
    </row>
    <row r="49" spans="1:8">
      <c r="A49" s="169" t="s">
        <v>362</v>
      </c>
      <c r="B49" s="116">
        <v>0</v>
      </c>
      <c r="C49" s="116">
        <v>0</v>
      </c>
      <c r="D49" s="116">
        <f t="shared" ref="D49:D57" si="14">B49+C49</f>
        <v>0</v>
      </c>
      <c r="E49" s="116">
        <v>0</v>
      </c>
      <c r="F49" s="116">
        <v>0</v>
      </c>
      <c r="G49" s="116">
        <f t="shared" ref="G49:G57" si="15">D49-E49</f>
        <v>0</v>
      </c>
      <c r="H49" s="54" t="s">
        <v>463</v>
      </c>
    </row>
    <row r="50" spans="1:8">
      <c r="A50" s="169" t="s">
        <v>360</v>
      </c>
      <c r="B50" s="116">
        <v>0</v>
      </c>
      <c r="C50" s="116">
        <v>0</v>
      </c>
      <c r="D50" s="116">
        <f t="shared" si="14"/>
        <v>0</v>
      </c>
      <c r="E50" s="116">
        <v>0</v>
      </c>
      <c r="F50" s="116">
        <v>0</v>
      </c>
      <c r="G50" s="116">
        <f t="shared" si="15"/>
        <v>0</v>
      </c>
      <c r="H50" s="54" t="s">
        <v>462</v>
      </c>
    </row>
    <row r="51" spans="1:8">
      <c r="A51" s="169" t="s">
        <v>358</v>
      </c>
      <c r="B51" s="116">
        <v>0</v>
      </c>
      <c r="C51" s="116">
        <v>0</v>
      </c>
      <c r="D51" s="116">
        <f t="shared" si="14"/>
        <v>0</v>
      </c>
      <c r="E51" s="116">
        <v>0</v>
      </c>
      <c r="F51" s="116">
        <v>0</v>
      </c>
      <c r="G51" s="116">
        <f t="shared" si="15"/>
        <v>0</v>
      </c>
      <c r="H51" s="54" t="s">
        <v>461</v>
      </c>
    </row>
    <row r="52" spans="1:8">
      <c r="A52" s="169" t="s">
        <v>356</v>
      </c>
      <c r="B52" s="116">
        <v>0</v>
      </c>
      <c r="C52" s="116">
        <v>0</v>
      </c>
      <c r="D52" s="116">
        <f t="shared" si="14"/>
        <v>0</v>
      </c>
      <c r="E52" s="116">
        <v>0</v>
      </c>
      <c r="F52" s="116">
        <v>0</v>
      </c>
      <c r="G52" s="116">
        <f t="shared" si="15"/>
        <v>0</v>
      </c>
      <c r="H52" s="54" t="s">
        <v>460</v>
      </c>
    </row>
    <row r="53" spans="1:8">
      <c r="A53" s="169" t="s">
        <v>354</v>
      </c>
      <c r="B53" s="116">
        <v>0</v>
      </c>
      <c r="C53" s="116">
        <v>0</v>
      </c>
      <c r="D53" s="116">
        <f t="shared" si="14"/>
        <v>0</v>
      </c>
      <c r="E53" s="116">
        <v>0</v>
      </c>
      <c r="F53" s="116">
        <v>0</v>
      </c>
      <c r="G53" s="116">
        <f t="shared" si="15"/>
        <v>0</v>
      </c>
      <c r="H53" s="54" t="s">
        <v>459</v>
      </c>
    </row>
    <row r="54" spans="1:8">
      <c r="A54" s="169" t="s">
        <v>352</v>
      </c>
      <c r="B54" s="116">
        <v>0</v>
      </c>
      <c r="C54" s="116">
        <v>0</v>
      </c>
      <c r="D54" s="116">
        <f t="shared" si="14"/>
        <v>0</v>
      </c>
      <c r="E54" s="116">
        <v>0</v>
      </c>
      <c r="F54" s="116">
        <v>0</v>
      </c>
      <c r="G54" s="116">
        <f t="shared" si="15"/>
        <v>0</v>
      </c>
      <c r="H54" s="54" t="s">
        <v>458</v>
      </c>
    </row>
    <row r="55" spans="1:8">
      <c r="A55" s="169" t="s">
        <v>350</v>
      </c>
      <c r="B55" s="116">
        <v>0</v>
      </c>
      <c r="C55" s="116">
        <v>0</v>
      </c>
      <c r="D55" s="116">
        <f t="shared" si="14"/>
        <v>0</v>
      </c>
      <c r="E55" s="116">
        <v>0</v>
      </c>
      <c r="F55" s="116">
        <v>0</v>
      </c>
      <c r="G55" s="116">
        <f t="shared" si="15"/>
        <v>0</v>
      </c>
      <c r="H55" s="54" t="s">
        <v>457</v>
      </c>
    </row>
    <row r="56" spans="1:8">
      <c r="A56" s="169" t="s">
        <v>348</v>
      </c>
      <c r="B56" s="116">
        <v>0</v>
      </c>
      <c r="C56" s="116">
        <v>0</v>
      </c>
      <c r="D56" s="116">
        <f t="shared" si="14"/>
        <v>0</v>
      </c>
      <c r="E56" s="116">
        <v>0</v>
      </c>
      <c r="F56" s="116">
        <v>0</v>
      </c>
      <c r="G56" s="116">
        <f t="shared" si="15"/>
        <v>0</v>
      </c>
      <c r="H56" s="54" t="s">
        <v>456</v>
      </c>
    </row>
    <row r="57" spans="1:8">
      <c r="A57" s="169" t="s">
        <v>346</v>
      </c>
      <c r="B57" s="116">
        <v>0</v>
      </c>
      <c r="C57" s="116">
        <v>0</v>
      </c>
      <c r="D57" s="116">
        <f t="shared" si="14"/>
        <v>0</v>
      </c>
      <c r="E57" s="116">
        <v>0</v>
      </c>
      <c r="F57" s="116">
        <v>0</v>
      </c>
      <c r="G57" s="116">
        <f t="shared" si="15"/>
        <v>0</v>
      </c>
      <c r="H57" s="54" t="s">
        <v>455</v>
      </c>
    </row>
    <row r="58" spans="1:8">
      <c r="A58" s="168" t="s">
        <v>344</v>
      </c>
      <c r="B58" s="116">
        <f t="shared" ref="B58:G58" si="16">SUM(B59:B61)</f>
        <v>0</v>
      </c>
      <c r="C58" s="116">
        <f t="shared" si="16"/>
        <v>0</v>
      </c>
      <c r="D58" s="116">
        <f t="shared" si="16"/>
        <v>0</v>
      </c>
      <c r="E58" s="116">
        <f t="shared" si="16"/>
        <v>0</v>
      </c>
      <c r="F58" s="116">
        <f t="shared" si="16"/>
        <v>0</v>
      </c>
      <c r="G58" s="116">
        <f t="shared" si="16"/>
        <v>0</v>
      </c>
    </row>
    <row r="59" spans="1:8">
      <c r="A59" s="169" t="s">
        <v>343</v>
      </c>
      <c r="B59" s="116">
        <v>0</v>
      </c>
      <c r="C59" s="116">
        <v>0</v>
      </c>
      <c r="D59" s="116">
        <f>B59+C59</f>
        <v>0</v>
      </c>
      <c r="E59" s="116">
        <v>0</v>
      </c>
      <c r="F59" s="116">
        <v>0</v>
      </c>
      <c r="G59" s="116">
        <f>D59-E59</f>
        <v>0</v>
      </c>
      <c r="H59" s="54" t="s">
        <v>454</v>
      </c>
    </row>
    <row r="60" spans="1:8">
      <c r="A60" s="169" t="s">
        <v>341</v>
      </c>
      <c r="B60" s="116">
        <v>0</v>
      </c>
      <c r="C60" s="116">
        <v>0</v>
      </c>
      <c r="D60" s="116">
        <f>B60+C60</f>
        <v>0</v>
      </c>
      <c r="E60" s="116">
        <v>0</v>
      </c>
      <c r="F60" s="116">
        <v>0</v>
      </c>
      <c r="G60" s="116">
        <f>D60-E60</f>
        <v>0</v>
      </c>
      <c r="H60" s="54" t="s">
        <v>453</v>
      </c>
    </row>
    <row r="61" spans="1:8">
      <c r="A61" s="169" t="s">
        <v>339</v>
      </c>
      <c r="B61" s="116">
        <v>0</v>
      </c>
      <c r="C61" s="116">
        <v>0</v>
      </c>
      <c r="D61" s="116">
        <f>B61+C61</f>
        <v>0</v>
      </c>
      <c r="E61" s="116">
        <v>0</v>
      </c>
      <c r="F61" s="116">
        <v>0</v>
      </c>
      <c r="G61" s="116">
        <f>D61-E61</f>
        <v>0</v>
      </c>
      <c r="H61" s="54" t="s">
        <v>452</v>
      </c>
    </row>
    <row r="62" spans="1:8">
      <c r="A62" s="168" t="s">
        <v>337</v>
      </c>
      <c r="B62" s="116">
        <f t="shared" ref="B62:G62" si="17">SUM(B63:B67,B69:B70)</f>
        <v>0</v>
      </c>
      <c r="C62" s="116">
        <f t="shared" si="17"/>
        <v>0</v>
      </c>
      <c r="D62" s="116">
        <f t="shared" si="17"/>
        <v>0</v>
      </c>
      <c r="E62" s="116">
        <f t="shared" si="17"/>
        <v>0</v>
      </c>
      <c r="F62" s="116">
        <f t="shared" si="17"/>
        <v>0</v>
      </c>
      <c r="G62" s="116">
        <f t="shared" si="17"/>
        <v>0</v>
      </c>
    </row>
    <row r="63" spans="1:8">
      <c r="A63" s="169" t="s">
        <v>336</v>
      </c>
      <c r="B63" s="116">
        <v>0</v>
      </c>
      <c r="C63" s="116">
        <v>0</v>
      </c>
      <c r="D63" s="116">
        <f t="shared" ref="D63:D70" si="18">B63+C63</f>
        <v>0</v>
      </c>
      <c r="E63" s="116">
        <v>0</v>
      </c>
      <c r="F63" s="116">
        <v>0</v>
      </c>
      <c r="G63" s="116">
        <f t="shared" ref="G63:G70" si="19">D63-E63</f>
        <v>0</v>
      </c>
      <c r="H63" s="54" t="s">
        <v>451</v>
      </c>
    </row>
    <row r="64" spans="1:8">
      <c r="A64" s="169" t="s">
        <v>334</v>
      </c>
      <c r="B64" s="116">
        <v>0</v>
      </c>
      <c r="C64" s="116">
        <v>0</v>
      </c>
      <c r="D64" s="116">
        <f t="shared" si="18"/>
        <v>0</v>
      </c>
      <c r="E64" s="116">
        <v>0</v>
      </c>
      <c r="F64" s="116">
        <v>0</v>
      </c>
      <c r="G64" s="116">
        <f t="shared" si="19"/>
        <v>0</v>
      </c>
      <c r="H64" s="54" t="s">
        <v>450</v>
      </c>
    </row>
    <row r="65" spans="1:8">
      <c r="A65" s="169" t="s">
        <v>332</v>
      </c>
      <c r="B65" s="116">
        <v>0</v>
      </c>
      <c r="C65" s="116">
        <v>0</v>
      </c>
      <c r="D65" s="116">
        <f t="shared" si="18"/>
        <v>0</v>
      </c>
      <c r="E65" s="116">
        <v>0</v>
      </c>
      <c r="F65" s="116">
        <v>0</v>
      </c>
      <c r="G65" s="116">
        <f t="shared" si="19"/>
        <v>0</v>
      </c>
      <c r="H65" s="54" t="s">
        <v>449</v>
      </c>
    </row>
    <row r="66" spans="1:8">
      <c r="A66" s="169" t="s">
        <v>330</v>
      </c>
      <c r="B66" s="116">
        <v>0</v>
      </c>
      <c r="C66" s="116">
        <v>0</v>
      </c>
      <c r="D66" s="116">
        <f t="shared" si="18"/>
        <v>0</v>
      </c>
      <c r="E66" s="116">
        <v>0</v>
      </c>
      <c r="F66" s="116">
        <v>0</v>
      </c>
      <c r="G66" s="116">
        <f t="shared" si="19"/>
        <v>0</v>
      </c>
      <c r="H66" s="54" t="s">
        <v>448</v>
      </c>
    </row>
    <row r="67" spans="1:8">
      <c r="A67" s="169" t="s">
        <v>328</v>
      </c>
      <c r="B67" s="116">
        <v>0</v>
      </c>
      <c r="C67" s="116">
        <v>0</v>
      </c>
      <c r="D67" s="116">
        <f t="shared" si="18"/>
        <v>0</v>
      </c>
      <c r="E67" s="116">
        <v>0</v>
      </c>
      <c r="F67" s="116">
        <v>0</v>
      </c>
      <c r="G67" s="116">
        <f t="shared" si="19"/>
        <v>0</v>
      </c>
      <c r="H67" s="54" t="s">
        <v>447</v>
      </c>
    </row>
    <row r="68" spans="1:8">
      <c r="A68" s="169" t="s">
        <v>326</v>
      </c>
      <c r="B68" s="116">
        <v>0</v>
      </c>
      <c r="C68" s="116">
        <v>0</v>
      </c>
      <c r="D68" s="116">
        <f t="shared" si="18"/>
        <v>0</v>
      </c>
      <c r="E68" s="116">
        <v>0</v>
      </c>
      <c r="F68" s="116">
        <v>0</v>
      </c>
      <c r="G68" s="116">
        <f t="shared" si="19"/>
        <v>0</v>
      </c>
      <c r="H68" s="54"/>
    </row>
    <row r="69" spans="1:8">
      <c r="A69" s="169" t="s">
        <v>325</v>
      </c>
      <c r="B69" s="116">
        <v>0</v>
      </c>
      <c r="C69" s="116">
        <v>0</v>
      </c>
      <c r="D69" s="116">
        <f t="shared" si="18"/>
        <v>0</v>
      </c>
      <c r="E69" s="116">
        <v>0</v>
      </c>
      <c r="F69" s="116">
        <v>0</v>
      </c>
      <c r="G69" s="116">
        <f t="shared" si="19"/>
        <v>0</v>
      </c>
      <c r="H69" s="54" t="s">
        <v>446</v>
      </c>
    </row>
    <row r="70" spans="1:8">
      <c r="A70" s="169" t="s">
        <v>323</v>
      </c>
      <c r="B70" s="116">
        <v>0</v>
      </c>
      <c r="C70" s="116">
        <v>0</v>
      </c>
      <c r="D70" s="116">
        <f t="shared" si="18"/>
        <v>0</v>
      </c>
      <c r="E70" s="116">
        <v>0</v>
      </c>
      <c r="F70" s="116">
        <v>0</v>
      </c>
      <c r="G70" s="116">
        <f t="shared" si="19"/>
        <v>0</v>
      </c>
      <c r="H70" s="54" t="s">
        <v>445</v>
      </c>
    </row>
    <row r="71" spans="1:8">
      <c r="A71" s="168" t="s">
        <v>321</v>
      </c>
      <c r="B71" s="116">
        <f t="shared" ref="B71:G71" si="20">SUM(B72:B74)</f>
        <v>0</v>
      </c>
      <c r="C71" s="116">
        <f t="shared" si="20"/>
        <v>0</v>
      </c>
      <c r="D71" s="116">
        <f t="shared" si="20"/>
        <v>0</v>
      </c>
      <c r="E71" s="116">
        <f t="shared" si="20"/>
        <v>0</v>
      </c>
      <c r="F71" s="116">
        <f t="shared" si="20"/>
        <v>0</v>
      </c>
      <c r="G71" s="116">
        <f t="shared" si="20"/>
        <v>0</v>
      </c>
    </row>
    <row r="72" spans="1:8">
      <c r="A72" s="169" t="s">
        <v>320</v>
      </c>
      <c r="B72" s="116">
        <v>0</v>
      </c>
      <c r="C72" s="116">
        <v>0</v>
      </c>
      <c r="D72" s="116">
        <f>B72+C72</f>
        <v>0</v>
      </c>
      <c r="E72" s="116">
        <v>0</v>
      </c>
      <c r="F72" s="116">
        <v>0</v>
      </c>
      <c r="G72" s="116">
        <f>D72-E72</f>
        <v>0</v>
      </c>
      <c r="H72" s="54" t="s">
        <v>444</v>
      </c>
    </row>
    <row r="73" spans="1:8">
      <c r="A73" s="169" t="s">
        <v>318</v>
      </c>
      <c r="B73" s="116">
        <v>0</v>
      </c>
      <c r="C73" s="116">
        <v>0</v>
      </c>
      <c r="D73" s="116">
        <f>B73+C73</f>
        <v>0</v>
      </c>
      <c r="E73" s="116">
        <v>0</v>
      </c>
      <c r="F73" s="116">
        <v>0</v>
      </c>
      <c r="G73" s="116">
        <f>D73-E73</f>
        <v>0</v>
      </c>
      <c r="H73" s="54" t="s">
        <v>443</v>
      </c>
    </row>
    <row r="74" spans="1:8">
      <c r="A74" s="169" t="s">
        <v>316</v>
      </c>
      <c r="B74" s="116">
        <v>0</v>
      </c>
      <c r="C74" s="116">
        <v>0</v>
      </c>
      <c r="D74" s="116">
        <f>B74+C74</f>
        <v>0</v>
      </c>
      <c r="E74" s="116">
        <v>0</v>
      </c>
      <c r="F74" s="116">
        <v>0</v>
      </c>
      <c r="G74" s="116">
        <f>D74-E74</f>
        <v>0</v>
      </c>
      <c r="H74" s="54" t="s">
        <v>442</v>
      </c>
    </row>
    <row r="75" spans="1:8">
      <c r="A75" s="168" t="s">
        <v>314</v>
      </c>
      <c r="B75" s="116">
        <f t="shared" ref="B75:G75" si="21">SUM(B76:B82)</f>
        <v>0</v>
      </c>
      <c r="C75" s="116">
        <f t="shared" si="21"/>
        <v>0</v>
      </c>
      <c r="D75" s="116">
        <f t="shared" si="21"/>
        <v>0</v>
      </c>
      <c r="E75" s="116">
        <f t="shared" si="21"/>
        <v>0</v>
      </c>
      <c r="F75" s="116">
        <f t="shared" si="21"/>
        <v>0</v>
      </c>
      <c r="G75" s="116">
        <f t="shared" si="21"/>
        <v>0</v>
      </c>
    </row>
    <row r="76" spans="1:8">
      <c r="A76" s="169" t="s">
        <v>313</v>
      </c>
      <c r="B76" s="116">
        <v>0</v>
      </c>
      <c r="C76" s="116">
        <v>0</v>
      </c>
      <c r="D76" s="116">
        <f t="shared" ref="D76:D82" si="22">B76+C76</f>
        <v>0</v>
      </c>
      <c r="E76" s="116">
        <v>0</v>
      </c>
      <c r="F76" s="116">
        <v>0</v>
      </c>
      <c r="G76" s="116">
        <f t="shared" ref="G76:G82" si="23">D76-E76</f>
        <v>0</v>
      </c>
      <c r="H76" s="54" t="s">
        <v>441</v>
      </c>
    </row>
    <row r="77" spans="1:8">
      <c r="A77" s="169" t="s">
        <v>311</v>
      </c>
      <c r="B77" s="116">
        <v>0</v>
      </c>
      <c r="C77" s="116">
        <v>0</v>
      </c>
      <c r="D77" s="116">
        <f t="shared" si="22"/>
        <v>0</v>
      </c>
      <c r="E77" s="116">
        <v>0</v>
      </c>
      <c r="F77" s="116">
        <v>0</v>
      </c>
      <c r="G77" s="116">
        <f t="shared" si="23"/>
        <v>0</v>
      </c>
      <c r="H77" s="54" t="s">
        <v>440</v>
      </c>
    </row>
    <row r="78" spans="1:8">
      <c r="A78" s="169" t="s">
        <v>309</v>
      </c>
      <c r="B78" s="116">
        <v>0</v>
      </c>
      <c r="C78" s="116">
        <v>0</v>
      </c>
      <c r="D78" s="116">
        <f t="shared" si="22"/>
        <v>0</v>
      </c>
      <c r="E78" s="116">
        <v>0</v>
      </c>
      <c r="F78" s="116">
        <v>0</v>
      </c>
      <c r="G78" s="116">
        <f t="shared" si="23"/>
        <v>0</v>
      </c>
      <c r="H78" s="54" t="s">
        <v>439</v>
      </c>
    </row>
    <row r="79" spans="1:8">
      <c r="A79" s="169" t="s">
        <v>307</v>
      </c>
      <c r="B79" s="116">
        <v>0</v>
      </c>
      <c r="C79" s="116">
        <v>0</v>
      </c>
      <c r="D79" s="116">
        <f t="shared" si="22"/>
        <v>0</v>
      </c>
      <c r="E79" s="116">
        <v>0</v>
      </c>
      <c r="F79" s="116">
        <v>0</v>
      </c>
      <c r="G79" s="116">
        <f t="shared" si="23"/>
        <v>0</v>
      </c>
      <c r="H79" s="54" t="s">
        <v>438</v>
      </c>
    </row>
    <row r="80" spans="1:8">
      <c r="A80" s="169" t="s">
        <v>305</v>
      </c>
      <c r="B80" s="116">
        <v>0</v>
      </c>
      <c r="C80" s="116">
        <v>0</v>
      </c>
      <c r="D80" s="116">
        <f t="shared" si="22"/>
        <v>0</v>
      </c>
      <c r="E80" s="116">
        <v>0</v>
      </c>
      <c r="F80" s="116">
        <v>0</v>
      </c>
      <c r="G80" s="116">
        <f t="shared" si="23"/>
        <v>0</v>
      </c>
      <c r="H80" s="54" t="s">
        <v>437</v>
      </c>
    </row>
    <row r="81" spans="1:8">
      <c r="A81" s="169" t="s">
        <v>303</v>
      </c>
      <c r="B81" s="116">
        <v>0</v>
      </c>
      <c r="C81" s="116">
        <v>0</v>
      </c>
      <c r="D81" s="116">
        <f t="shared" si="22"/>
        <v>0</v>
      </c>
      <c r="E81" s="116">
        <v>0</v>
      </c>
      <c r="F81" s="116">
        <v>0</v>
      </c>
      <c r="G81" s="116">
        <f t="shared" si="23"/>
        <v>0</v>
      </c>
      <c r="H81" s="54" t="s">
        <v>436</v>
      </c>
    </row>
    <row r="82" spans="1:8">
      <c r="A82" s="169" t="s">
        <v>301</v>
      </c>
      <c r="B82" s="116">
        <v>0</v>
      </c>
      <c r="C82" s="116">
        <v>0</v>
      </c>
      <c r="D82" s="116">
        <f t="shared" si="22"/>
        <v>0</v>
      </c>
      <c r="E82" s="116">
        <v>0</v>
      </c>
      <c r="F82" s="116">
        <v>0</v>
      </c>
      <c r="G82" s="116">
        <f t="shared" si="23"/>
        <v>0</v>
      </c>
      <c r="H82" s="54" t="s">
        <v>435</v>
      </c>
    </row>
    <row r="83" spans="1:8">
      <c r="A83" s="170"/>
      <c r="B83" s="118"/>
      <c r="C83" s="118"/>
      <c r="D83" s="118"/>
      <c r="E83" s="118"/>
      <c r="F83" s="118"/>
      <c r="G83" s="118"/>
    </row>
    <row r="84" spans="1:8">
      <c r="A84" s="171" t="s">
        <v>434</v>
      </c>
      <c r="B84" s="115">
        <f t="shared" ref="B84:G84" si="24">B85+B93+B103+B113+B123+B133+B137+B146+B150</f>
        <v>0</v>
      </c>
      <c r="C84" s="115">
        <f t="shared" si="24"/>
        <v>0</v>
      </c>
      <c r="D84" s="115">
        <f t="shared" si="24"/>
        <v>0</v>
      </c>
      <c r="E84" s="115">
        <f t="shared" si="24"/>
        <v>0</v>
      </c>
      <c r="F84" s="115">
        <f t="shared" si="24"/>
        <v>0</v>
      </c>
      <c r="G84" s="115">
        <f t="shared" si="24"/>
        <v>0</v>
      </c>
    </row>
    <row r="85" spans="1:8">
      <c r="A85" s="168" t="s">
        <v>433</v>
      </c>
      <c r="B85" s="116">
        <f t="shared" ref="B85:G85" si="25">SUM(B86:B92)</f>
        <v>0</v>
      </c>
      <c r="C85" s="116">
        <f t="shared" si="25"/>
        <v>0</v>
      </c>
      <c r="D85" s="116">
        <f t="shared" si="25"/>
        <v>0</v>
      </c>
      <c r="E85" s="116">
        <f t="shared" si="25"/>
        <v>0</v>
      </c>
      <c r="F85" s="116">
        <f t="shared" si="25"/>
        <v>0</v>
      </c>
      <c r="G85" s="116">
        <f t="shared" si="25"/>
        <v>0</v>
      </c>
    </row>
    <row r="86" spans="1:8">
      <c r="A86" s="169" t="s">
        <v>432</v>
      </c>
      <c r="B86" s="116">
        <v>0</v>
      </c>
      <c r="C86" s="116">
        <v>0</v>
      </c>
      <c r="D86" s="116">
        <f t="shared" ref="D86:D92" si="26">B86+C86</f>
        <v>0</v>
      </c>
      <c r="E86" s="116">
        <v>0</v>
      </c>
      <c r="F86" s="116">
        <v>0</v>
      </c>
      <c r="G86" s="116">
        <f t="shared" ref="G86:G92" si="27">D86-E86</f>
        <v>0</v>
      </c>
      <c r="H86" s="54" t="s">
        <v>431</v>
      </c>
    </row>
    <row r="87" spans="1:8">
      <c r="A87" s="169" t="s">
        <v>430</v>
      </c>
      <c r="B87" s="116">
        <v>0</v>
      </c>
      <c r="C87" s="116">
        <v>0</v>
      </c>
      <c r="D87" s="116">
        <f t="shared" si="26"/>
        <v>0</v>
      </c>
      <c r="E87" s="116">
        <v>0</v>
      </c>
      <c r="F87" s="116">
        <v>0</v>
      </c>
      <c r="G87" s="116">
        <f t="shared" si="27"/>
        <v>0</v>
      </c>
      <c r="H87" s="54" t="s">
        <v>429</v>
      </c>
    </row>
    <row r="88" spans="1:8">
      <c r="A88" s="169" t="s">
        <v>428</v>
      </c>
      <c r="B88" s="116">
        <v>0</v>
      </c>
      <c r="C88" s="116">
        <v>0</v>
      </c>
      <c r="D88" s="116">
        <f t="shared" si="26"/>
        <v>0</v>
      </c>
      <c r="E88" s="116">
        <v>0</v>
      </c>
      <c r="F88" s="116">
        <v>0</v>
      </c>
      <c r="G88" s="116">
        <f t="shared" si="27"/>
        <v>0</v>
      </c>
      <c r="H88" s="54" t="s">
        <v>427</v>
      </c>
    </row>
    <row r="89" spans="1:8">
      <c r="A89" s="169" t="s">
        <v>426</v>
      </c>
      <c r="B89" s="116">
        <v>0</v>
      </c>
      <c r="C89" s="116">
        <v>0</v>
      </c>
      <c r="D89" s="116">
        <f t="shared" si="26"/>
        <v>0</v>
      </c>
      <c r="E89" s="116">
        <v>0</v>
      </c>
      <c r="F89" s="116">
        <v>0</v>
      </c>
      <c r="G89" s="116">
        <f t="shared" si="27"/>
        <v>0</v>
      </c>
      <c r="H89" s="54" t="s">
        <v>425</v>
      </c>
    </row>
    <row r="90" spans="1:8">
      <c r="A90" s="169" t="s">
        <v>424</v>
      </c>
      <c r="B90" s="116">
        <v>0</v>
      </c>
      <c r="C90" s="116">
        <v>0</v>
      </c>
      <c r="D90" s="116">
        <f t="shared" si="26"/>
        <v>0</v>
      </c>
      <c r="E90" s="116">
        <v>0</v>
      </c>
      <c r="F90" s="116">
        <v>0</v>
      </c>
      <c r="G90" s="116">
        <f t="shared" si="27"/>
        <v>0</v>
      </c>
      <c r="H90" s="54" t="s">
        <v>423</v>
      </c>
    </row>
    <row r="91" spans="1:8">
      <c r="A91" s="169" t="s">
        <v>422</v>
      </c>
      <c r="B91" s="116">
        <v>0</v>
      </c>
      <c r="C91" s="116">
        <v>0</v>
      </c>
      <c r="D91" s="116">
        <f t="shared" si="26"/>
        <v>0</v>
      </c>
      <c r="E91" s="116">
        <v>0</v>
      </c>
      <c r="F91" s="116">
        <v>0</v>
      </c>
      <c r="G91" s="116">
        <f t="shared" si="27"/>
        <v>0</v>
      </c>
      <c r="H91" s="54" t="s">
        <v>421</v>
      </c>
    </row>
    <row r="92" spans="1:8">
      <c r="A92" s="169" t="s">
        <v>420</v>
      </c>
      <c r="B92" s="116">
        <v>0</v>
      </c>
      <c r="C92" s="116">
        <v>0</v>
      </c>
      <c r="D92" s="116">
        <f t="shared" si="26"/>
        <v>0</v>
      </c>
      <c r="E92" s="116">
        <v>0</v>
      </c>
      <c r="F92" s="116">
        <v>0</v>
      </c>
      <c r="G92" s="116">
        <f t="shared" si="27"/>
        <v>0</v>
      </c>
      <c r="H92" s="54" t="s">
        <v>419</v>
      </c>
    </row>
    <row r="93" spans="1:8">
      <c r="A93" s="168" t="s">
        <v>418</v>
      </c>
      <c r="B93" s="116">
        <f t="shared" ref="B93:G93" si="28">SUM(B94:B102)</f>
        <v>0</v>
      </c>
      <c r="C93" s="116">
        <f t="shared" si="28"/>
        <v>0</v>
      </c>
      <c r="D93" s="116">
        <f t="shared" si="28"/>
        <v>0</v>
      </c>
      <c r="E93" s="116">
        <f t="shared" si="28"/>
        <v>0</v>
      </c>
      <c r="F93" s="116">
        <f t="shared" si="28"/>
        <v>0</v>
      </c>
      <c r="G93" s="116">
        <f t="shared" si="28"/>
        <v>0</v>
      </c>
    </row>
    <row r="94" spans="1:8">
      <c r="A94" s="169" t="s">
        <v>417</v>
      </c>
      <c r="B94" s="116">
        <v>0</v>
      </c>
      <c r="C94" s="116">
        <v>0</v>
      </c>
      <c r="D94" s="116">
        <f t="shared" ref="D94:D102" si="29">B94+C94</f>
        <v>0</v>
      </c>
      <c r="E94" s="116">
        <v>0</v>
      </c>
      <c r="F94" s="116">
        <v>0</v>
      </c>
      <c r="G94" s="116">
        <f t="shared" ref="G94:G102" si="30">D94-E94</f>
        <v>0</v>
      </c>
      <c r="H94" s="54" t="s">
        <v>416</v>
      </c>
    </row>
    <row r="95" spans="1:8">
      <c r="A95" s="169" t="s">
        <v>415</v>
      </c>
      <c r="B95" s="116">
        <v>0</v>
      </c>
      <c r="C95" s="116">
        <v>0</v>
      </c>
      <c r="D95" s="116">
        <f t="shared" si="29"/>
        <v>0</v>
      </c>
      <c r="E95" s="116">
        <v>0</v>
      </c>
      <c r="F95" s="116">
        <v>0</v>
      </c>
      <c r="G95" s="116">
        <f t="shared" si="30"/>
        <v>0</v>
      </c>
      <c r="H95" s="54" t="s">
        <v>414</v>
      </c>
    </row>
    <row r="96" spans="1:8">
      <c r="A96" s="169" t="s">
        <v>413</v>
      </c>
      <c r="B96" s="116">
        <v>0</v>
      </c>
      <c r="C96" s="116">
        <v>0</v>
      </c>
      <c r="D96" s="116">
        <f t="shared" si="29"/>
        <v>0</v>
      </c>
      <c r="E96" s="116">
        <v>0</v>
      </c>
      <c r="F96" s="116">
        <v>0</v>
      </c>
      <c r="G96" s="116">
        <f t="shared" si="30"/>
        <v>0</v>
      </c>
      <c r="H96" s="54" t="s">
        <v>412</v>
      </c>
    </row>
    <row r="97" spans="1:8">
      <c r="A97" s="169" t="s">
        <v>411</v>
      </c>
      <c r="B97" s="116">
        <v>0</v>
      </c>
      <c r="C97" s="116">
        <v>0</v>
      </c>
      <c r="D97" s="116">
        <f t="shared" si="29"/>
        <v>0</v>
      </c>
      <c r="E97" s="116">
        <v>0</v>
      </c>
      <c r="F97" s="116">
        <v>0</v>
      </c>
      <c r="G97" s="116">
        <f t="shared" si="30"/>
        <v>0</v>
      </c>
      <c r="H97" s="54" t="s">
        <v>410</v>
      </c>
    </row>
    <row r="98" spans="1:8">
      <c r="A98" s="172" t="s">
        <v>409</v>
      </c>
      <c r="B98" s="116">
        <v>0</v>
      </c>
      <c r="C98" s="116">
        <v>0</v>
      </c>
      <c r="D98" s="116">
        <f t="shared" si="29"/>
        <v>0</v>
      </c>
      <c r="E98" s="116">
        <v>0</v>
      </c>
      <c r="F98" s="116">
        <v>0</v>
      </c>
      <c r="G98" s="116">
        <f t="shared" si="30"/>
        <v>0</v>
      </c>
      <c r="H98" s="54" t="s">
        <v>408</v>
      </c>
    </row>
    <row r="99" spans="1:8">
      <c r="A99" s="169" t="s">
        <v>407</v>
      </c>
      <c r="B99" s="116">
        <v>0</v>
      </c>
      <c r="C99" s="116">
        <v>0</v>
      </c>
      <c r="D99" s="116">
        <f t="shared" si="29"/>
        <v>0</v>
      </c>
      <c r="E99" s="116">
        <v>0</v>
      </c>
      <c r="F99" s="116">
        <v>0</v>
      </c>
      <c r="G99" s="116">
        <f t="shared" si="30"/>
        <v>0</v>
      </c>
      <c r="H99" s="54" t="s">
        <v>406</v>
      </c>
    </row>
    <row r="100" spans="1:8">
      <c r="A100" s="169" t="s">
        <v>405</v>
      </c>
      <c r="B100" s="116">
        <v>0</v>
      </c>
      <c r="C100" s="116">
        <v>0</v>
      </c>
      <c r="D100" s="116">
        <f t="shared" si="29"/>
        <v>0</v>
      </c>
      <c r="E100" s="116">
        <v>0</v>
      </c>
      <c r="F100" s="116">
        <v>0</v>
      </c>
      <c r="G100" s="116">
        <f t="shared" si="30"/>
        <v>0</v>
      </c>
      <c r="H100" s="54" t="s">
        <v>404</v>
      </c>
    </row>
    <row r="101" spans="1:8">
      <c r="A101" s="169" t="s">
        <v>403</v>
      </c>
      <c r="B101" s="116">
        <v>0</v>
      </c>
      <c r="C101" s="116">
        <v>0</v>
      </c>
      <c r="D101" s="116">
        <f t="shared" si="29"/>
        <v>0</v>
      </c>
      <c r="E101" s="116">
        <v>0</v>
      </c>
      <c r="F101" s="116">
        <v>0</v>
      </c>
      <c r="G101" s="116">
        <f t="shared" si="30"/>
        <v>0</v>
      </c>
      <c r="H101" s="54" t="s">
        <v>402</v>
      </c>
    </row>
    <row r="102" spans="1:8">
      <c r="A102" s="169" t="s">
        <v>401</v>
      </c>
      <c r="B102" s="116">
        <v>0</v>
      </c>
      <c r="C102" s="116">
        <v>0</v>
      </c>
      <c r="D102" s="116">
        <f t="shared" si="29"/>
        <v>0</v>
      </c>
      <c r="E102" s="116">
        <v>0</v>
      </c>
      <c r="F102" s="116">
        <v>0</v>
      </c>
      <c r="G102" s="116">
        <f t="shared" si="30"/>
        <v>0</v>
      </c>
      <c r="H102" s="54" t="s">
        <v>400</v>
      </c>
    </row>
    <row r="103" spans="1:8">
      <c r="A103" s="168" t="s">
        <v>399</v>
      </c>
      <c r="B103" s="116">
        <f t="shared" ref="B103:G103" si="31">SUM(B104:B112)</f>
        <v>0</v>
      </c>
      <c r="C103" s="116">
        <f t="shared" si="31"/>
        <v>0</v>
      </c>
      <c r="D103" s="116">
        <f t="shared" si="31"/>
        <v>0</v>
      </c>
      <c r="E103" s="116">
        <f t="shared" si="31"/>
        <v>0</v>
      </c>
      <c r="F103" s="116">
        <f t="shared" si="31"/>
        <v>0</v>
      </c>
      <c r="G103" s="116">
        <f t="shared" si="31"/>
        <v>0</v>
      </c>
    </row>
    <row r="104" spans="1:8">
      <c r="A104" s="169" t="s">
        <v>398</v>
      </c>
      <c r="B104" s="116">
        <v>0</v>
      </c>
      <c r="C104" s="116">
        <v>0</v>
      </c>
      <c r="D104" s="116">
        <f t="shared" ref="D104:D112" si="32">B104+C104</f>
        <v>0</v>
      </c>
      <c r="E104" s="116">
        <v>0</v>
      </c>
      <c r="F104" s="116">
        <v>0</v>
      </c>
      <c r="G104" s="116">
        <f t="shared" ref="G104:G112" si="33">D104-E104</f>
        <v>0</v>
      </c>
      <c r="H104" s="54" t="s">
        <v>397</v>
      </c>
    </row>
    <row r="105" spans="1:8">
      <c r="A105" s="169" t="s">
        <v>396</v>
      </c>
      <c r="B105" s="116">
        <v>0</v>
      </c>
      <c r="C105" s="116">
        <v>0</v>
      </c>
      <c r="D105" s="116">
        <f t="shared" si="32"/>
        <v>0</v>
      </c>
      <c r="E105" s="116">
        <v>0</v>
      </c>
      <c r="F105" s="116">
        <v>0</v>
      </c>
      <c r="G105" s="116">
        <f t="shared" si="33"/>
        <v>0</v>
      </c>
      <c r="H105" s="54" t="s">
        <v>395</v>
      </c>
    </row>
    <row r="106" spans="1:8">
      <c r="A106" s="169" t="s">
        <v>394</v>
      </c>
      <c r="B106" s="116">
        <v>0</v>
      </c>
      <c r="C106" s="116">
        <v>0</v>
      </c>
      <c r="D106" s="116">
        <f t="shared" si="32"/>
        <v>0</v>
      </c>
      <c r="E106" s="116">
        <v>0</v>
      </c>
      <c r="F106" s="116">
        <v>0</v>
      </c>
      <c r="G106" s="116">
        <f t="shared" si="33"/>
        <v>0</v>
      </c>
      <c r="H106" s="54" t="s">
        <v>393</v>
      </c>
    </row>
    <row r="107" spans="1:8">
      <c r="A107" s="169" t="s">
        <v>392</v>
      </c>
      <c r="B107" s="116">
        <v>0</v>
      </c>
      <c r="C107" s="116">
        <v>0</v>
      </c>
      <c r="D107" s="116">
        <f t="shared" si="32"/>
        <v>0</v>
      </c>
      <c r="E107" s="116">
        <v>0</v>
      </c>
      <c r="F107" s="116">
        <v>0</v>
      </c>
      <c r="G107" s="116">
        <f t="shared" si="33"/>
        <v>0</v>
      </c>
      <c r="H107" s="54" t="s">
        <v>391</v>
      </c>
    </row>
    <row r="108" spans="1:8">
      <c r="A108" s="169" t="s">
        <v>390</v>
      </c>
      <c r="B108" s="116">
        <v>0</v>
      </c>
      <c r="C108" s="116">
        <v>0</v>
      </c>
      <c r="D108" s="116">
        <f t="shared" si="32"/>
        <v>0</v>
      </c>
      <c r="E108" s="116">
        <v>0</v>
      </c>
      <c r="F108" s="116">
        <v>0</v>
      </c>
      <c r="G108" s="116">
        <f t="shared" si="33"/>
        <v>0</v>
      </c>
      <c r="H108" s="54" t="s">
        <v>389</v>
      </c>
    </row>
    <row r="109" spans="1:8">
      <c r="A109" s="169" t="s">
        <v>388</v>
      </c>
      <c r="B109" s="116">
        <v>0</v>
      </c>
      <c r="C109" s="116">
        <v>0</v>
      </c>
      <c r="D109" s="116">
        <f t="shared" si="32"/>
        <v>0</v>
      </c>
      <c r="E109" s="116">
        <v>0</v>
      </c>
      <c r="F109" s="116">
        <v>0</v>
      </c>
      <c r="G109" s="116">
        <f t="shared" si="33"/>
        <v>0</v>
      </c>
      <c r="H109" s="54" t="s">
        <v>387</v>
      </c>
    </row>
    <row r="110" spans="1:8">
      <c r="A110" s="169" t="s">
        <v>386</v>
      </c>
      <c r="B110" s="116">
        <v>0</v>
      </c>
      <c r="C110" s="116">
        <v>0</v>
      </c>
      <c r="D110" s="116">
        <f t="shared" si="32"/>
        <v>0</v>
      </c>
      <c r="E110" s="116">
        <v>0</v>
      </c>
      <c r="F110" s="116">
        <v>0</v>
      </c>
      <c r="G110" s="116">
        <f t="shared" si="33"/>
        <v>0</v>
      </c>
      <c r="H110" s="54" t="s">
        <v>385</v>
      </c>
    </row>
    <row r="111" spans="1:8">
      <c r="A111" s="169" t="s">
        <v>384</v>
      </c>
      <c r="B111" s="116">
        <v>0</v>
      </c>
      <c r="C111" s="116">
        <v>0</v>
      </c>
      <c r="D111" s="116">
        <f t="shared" si="32"/>
        <v>0</v>
      </c>
      <c r="E111" s="116">
        <v>0</v>
      </c>
      <c r="F111" s="116">
        <v>0</v>
      </c>
      <c r="G111" s="116">
        <f t="shared" si="33"/>
        <v>0</v>
      </c>
      <c r="H111" s="54" t="s">
        <v>383</v>
      </c>
    </row>
    <row r="112" spans="1:8">
      <c r="A112" s="169" t="s">
        <v>382</v>
      </c>
      <c r="B112" s="116">
        <v>0</v>
      </c>
      <c r="C112" s="116">
        <v>0</v>
      </c>
      <c r="D112" s="116">
        <f t="shared" si="32"/>
        <v>0</v>
      </c>
      <c r="E112" s="116">
        <v>0</v>
      </c>
      <c r="F112" s="116">
        <v>0</v>
      </c>
      <c r="G112" s="116">
        <f t="shared" si="33"/>
        <v>0</v>
      </c>
      <c r="H112" s="54" t="s">
        <v>381</v>
      </c>
    </row>
    <row r="113" spans="1:8">
      <c r="A113" s="168" t="s">
        <v>380</v>
      </c>
      <c r="B113" s="116">
        <f t="shared" ref="B113:G113" si="34">SUM(B114:B122)</f>
        <v>0</v>
      </c>
      <c r="C113" s="116">
        <f t="shared" si="34"/>
        <v>0</v>
      </c>
      <c r="D113" s="116">
        <f t="shared" si="34"/>
        <v>0</v>
      </c>
      <c r="E113" s="116">
        <f t="shared" si="34"/>
        <v>0</v>
      </c>
      <c r="F113" s="116">
        <f t="shared" si="34"/>
        <v>0</v>
      </c>
      <c r="G113" s="116">
        <f t="shared" si="34"/>
        <v>0</v>
      </c>
    </row>
    <row r="114" spans="1:8">
      <c r="A114" s="169" t="s">
        <v>379</v>
      </c>
      <c r="B114" s="116">
        <v>0</v>
      </c>
      <c r="C114" s="116">
        <v>0</v>
      </c>
      <c r="D114" s="116">
        <f t="shared" ref="D114:D122" si="35">B114+C114</f>
        <v>0</v>
      </c>
      <c r="E114" s="116">
        <v>0</v>
      </c>
      <c r="F114" s="116">
        <v>0</v>
      </c>
      <c r="G114" s="116">
        <f t="shared" ref="G114:G122" si="36">D114-E114</f>
        <v>0</v>
      </c>
      <c r="H114" s="54" t="s">
        <v>378</v>
      </c>
    </row>
    <row r="115" spans="1:8">
      <c r="A115" s="169" t="s">
        <v>377</v>
      </c>
      <c r="B115" s="116">
        <v>0</v>
      </c>
      <c r="C115" s="116">
        <v>0</v>
      </c>
      <c r="D115" s="116">
        <f t="shared" si="35"/>
        <v>0</v>
      </c>
      <c r="E115" s="116">
        <v>0</v>
      </c>
      <c r="F115" s="116">
        <v>0</v>
      </c>
      <c r="G115" s="116">
        <f t="shared" si="36"/>
        <v>0</v>
      </c>
      <c r="H115" s="54" t="s">
        <v>376</v>
      </c>
    </row>
    <row r="116" spans="1:8">
      <c r="A116" s="169" t="s">
        <v>375</v>
      </c>
      <c r="B116" s="116">
        <v>0</v>
      </c>
      <c r="C116" s="116">
        <v>0</v>
      </c>
      <c r="D116" s="116">
        <f t="shared" si="35"/>
        <v>0</v>
      </c>
      <c r="E116" s="116">
        <v>0</v>
      </c>
      <c r="F116" s="116">
        <v>0</v>
      </c>
      <c r="G116" s="116">
        <f t="shared" si="36"/>
        <v>0</v>
      </c>
      <c r="H116" s="54" t="s">
        <v>374</v>
      </c>
    </row>
    <row r="117" spans="1:8">
      <c r="A117" s="169" t="s">
        <v>373</v>
      </c>
      <c r="B117" s="116">
        <v>0</v>
      </c>
      <c r="C117" s="116">
        <v>0</v>
      </c>
      <c r="D117" s="116">
        <f t="shared" si="35"/>
        <v>0</v>
      </c>
      <c r="E117" s="116">
        <v>0</v>
      </c>
      <c r="F117" s="116">
        <v>0</v>
      </c>
      <c r="G117" s="116">
        <f t="shared" si="36"/>
        <v>0</v>
      </c>
      <c r="H117" s="54" t="s">
        <v>372</v>
      </c>
    </row>
    <row r="118" spans="1:8">
      <c r="A118" s="169" t="s">
        <v>371</v>
      </c>
      <c r="B118" s="116">
        <v>0</v>
      </c>
      <c r="C118" s="116">
        <v>0</v>
      </c>
      <c r="D118" s="116">
        <f t="shared" si="35"/>
        <v>0</v>
      </c>
      <c r="E118" s="116">
        <v>0</v>
      </c>
      <c r="F118" s="116">
        <v>0</v>
      </c>
      <c r="G118" s="116">
        <f t="shared" si="36"/>
        <v>0</v>
      </c>
      <c r="H118" s="54" t="s">
        <v>370</v>
      </c>
    </row>
    <row r="119" spans="1:8">
      <c r="A119" s="169" t="s">
        <v>369</v>
      </c>
      <c r="B119" s="116">
        <v>0</v>
      </c>
      <c r="C119" s="116">
        <v>0</v>
      </c>
      <c r="D119" s="116">
        <f t="shared" si="35"/>
        <v>0</v>
      </c>
      <c r="E119" s="116">
        <v>0</v>
      </c>
      <c r="F119" s="116">
        <v>0</v>
      </c>
      <c r="G119" s="116">
        <f t="shared" si="36"/>
        <v>0</v>
      </c>
      <c r="H119" s="54" t="s">
        <v>368</v>
      </c>
    </row>
    <row r="120" spans="1:8">
      <c r="A120" s="169" t="s">
        <v>367</v>
      </c>
      <c r="B120" s="116">
        <v>0</v>
      </c>
      <c r="C120" s="116">
        <v>0</v>
      </c>
      <c r="D120" s="116">
        <f t="shared" si="35"/>
        <v>0</v>
      </c>
      <c r="E120" s="116">
        <v>0</v>
      </c>
      <c r="F120" s="116">
        <v>0</v>
      </c>
      <c r="G120" s="116">
        <f t="shared" si="36"/>
        <v>0</v>
      </c>
      <c r="H120" s="55"/>
    </row>
    <row r="121" spans="1:8">
      <c r="A121" s="169" t="s">
        <v>366</v>
      </c>
      <c r="B121" s="116">
        <v>0</v>
      </c>
      <c r="C121" s="116">
        <v>0</v>
      </c>
      <c r="D121" s="116">
        <f t="shared" si="35"/>
        <v>0</v>
      </c>
      <c r="E121" s="116">
        <v>0</v>
      </c>
      <c r="F121" s="116">
        <v>0</v>
      </c>
      <c r="G121" s="116">
        <f t="shared" si="36"/>
        <v>0</v>
      </c>
      <c r="H121" s="55"/>
    </row>
    <row r="122" spans="1:8">
      <c r="A122" s="169" t="s">
        <v>365</v>
      </c>
      <c r="B122" s="116">
        <v>0</v>
      </c>
      <c r="C122" s="116">
        <v>0</v>
      </c>
      <c r="D122" s="116">
        <f t="shared" si="35"/>
        <v>0</v>
      </c>
      <c r="E122" s="116">
        <v>0</v>
      </c>
      <c r="F122" s="116">
        <v>0</v>
      </c>
      <c r="G122" s="116">
        <f t="shared" si="36"/>
        <v>0</v>
      </c>
      <c r="H122" s="54" t="s">
        <v>364</v>
      </c>
    </row>
    <row r="123" spans="1:8">
      <c r="A123" s="168" t="s">
        <v>363</v>
      </c>
      <c r="B123" s="116">
        <f t="shared" ref="B123:G123" si="37">SUM(B124:B132)</f>
        <v>0</v>
      </c>
      <c r="C123" s="116">
        <f t="shared" si="37"/>
        <v>0</v>
      </c>
      <c r="D123" s="116">
        <f t="shared" si="37"/>
        <v>0</v>
      </c>
      <c r="E123" s="116">
        <f t="shared" si="37"/>
        <v>0</v>
      </c>
      <c r="F123" s="116">
        <f t="shared" si="37"/>
        <v>0</v>
      </c>
      <c r="G123" s="116">
        <f t="shared" si="37"/>
        <v>0</v>
      </c>
    </row>
    <row r="124" spans="1:8">
      <c r="A124" s="169" t="s">
        <v>362</v>
      </c>
      <c r="B124" s="116">
        <v>0</v>
      </c>
      <c r="C124" s="116">
        <v>0</v>
      </c>
      <c r="D124" s="116">
        <f t="shared" ref="D124:D132" si="38">B124+C124</f>
        <v>0</v>
      </c>
      <c r="E124" s="116">
        <v>0</v>
      </c>
      <c r="F124" s="116">
        <v>0</v>
      </c>
      <c r="G124" s="116">
        <f t="shared" ref="G124:G132" si="39">D124-E124</f>
        <v>0</v>
      </c>
      <c r="H124" s="54" t="s">
        <v>361</v>
      </c>
    </row>
    <row r="125" spans="1:8">
      <c r="A125" s="169" t="s">
        <v>360</v>
      </c>
      <c r="B125" s="116">
        <v>0</v>
      </c>
      <c r="C125" s="116">
        <v>0</v>
      </c>
      <c r="D125" s="116">
        <f t="shared" si="38"/>
        <v>0</v>
      </c>
      <c r="E125" s="116">
        <v>0</v>
      </c>
      <c r="F125" s="116">
        <v>0</v>
      </c>
      <c r="G125" s="116">
        <f t="shared" si="39"/>
        <v>0</v>
      </c>
      <c r="H125" s="54" t="s">
        <v>359</v>
      </c>
    </row>
    <row r="126" spans="1:8">
      <c r="A126" s="169" t="s">
        <v>358</v>
      </c>
      <c r="B126" s="116">
        <v>0</v>
      </c>
      <c r="C126" s="116">
        <v>0</v>
      </c>
      <c r="D126" s="116">
        <f t="shared" si="38"/>
        <v>0</v>
      </c>
      <c r="E126" s="116">
        <v>0</v>
      </c>
      <c r="F126" s="116">
        <v>0</v>
      </c>
      <c r="G126" s="116">
        <f t="shared" si="39"/>
        <v>0</v>
      </c>
      <c r="H126" s="54" t="s">
        <v>357</v>
      </c>
    </row>
    <row r="127" spans="1:8">
      <c r="A127" s="169" t="s">
        <v>356</v>
      </c>
      <c r="B127" s="116">
        <v>0</v>
      </c>
      <c r="C127" s="116">
        <v>0</v>
      </c>
      <c r="D127" s="116">
        <f t="shared" si="38"/>
        <v>0</v>
      </c>
      <c r="E127" s="116">
        <v>0</v>
      </c>
      <c r="F127" s="116">
        <v>0</v>
      </c>
      <c r="G127" s="116">
        <f t="shared" si="39"/>
        <v>0</v>
      </c>
      <c r="H127" s="54" t="s">
        <v>355</v>
      </c>
    </row>
    <row r="128" spans="1:8">
      <c r="A128" s="169" t="s">
        <v>354</v>
      </c>
      <c r="B128" s="116">
        <v>0</v>
      </c>
      <c r="C128" s="116">
        <v>0</v>
      </c>
      <c r="D128" s="116">
        <f t="shared" si="38"/>
        <v>0</v>
      </c>
      <c r="E128" s="116">
        <v>0</v>
      </c>
      <c r="F128" s="116">
        <v>0</v>
      </c>
      <c r="G128" s="116">
        <f t="shared" si="39"/>
        <v>0</v>
      </c>
      <c r="H128" s="54" t="s">
        <v>353</v>
      </c>
    </row>
    <row r="129" spans="1:8">
      <c r="A129" s="169" t="s">
        <v>352</v>
      </c>
      <c r="B129" s="116">
        <v>0</v>
      </c>
      <c r="C129" s="116">
        <v>0</v>
      </c>
      <c r="D129" s="116">
        <f t="shared" si="38"/>
        <v>0</v>
      </c>
      <c r="E129" s="116">
        <v>0</v>
      </c>
      <c r="F129" s="116">
        <v>0</v>
      </c>
      <c r="G129" s="116">
        <f t="shared" si="39"/>
        <v>0</v>
      </c>
      <c r="H129" s="54" t="s">
        <v>351</v>
      </c>
    </row>
    <row r="130" spans="1:8">
      <c r="A130" s="169" t="s">
        <v>350</v>
      </c>
      <c r="B130" s="116">
        <v>0</v>
      </c>
      <c r="C130" s="116">
        <v>0</v>
      </c>
      <c r="D130" s="116">
        <f t="shared" si="38"/>
        <v>0</v>
      </c>
      <c r="E130" s="116">
        <v>0</v>
      </c>
      <c r="F130" s="116">
        <v>0</v>
      </c>
      <c r="G130" s="116">
        <f t="shared" si="39"/>
        <v>0</v>
      </c>
      <c r="H130" s="54" t="s">
        <v>349</v>
      </c>
    </row>
    <row r="131" spans="1:8">
      <c r="A131" s="169" t="s">
        <v>348</v>
      </c>
      <c r="B131" s="116">
        <v>0</v>
      </c>
      <c r="C131" s="116">
        <v>0</v>
      </c>
      <c r="D131" s="116">
        <f t="shared" si="38"/>
        <v>0</v>
      </c>
      <c r="E131" s="116">
        <v>0</v>
      </c>
      <c r="F131" s="116">
        <v>0</v>
      </c>
      <c r="G131" s="116">
        <f t="shared" si="39"/>
        <v>0</v>
      </c>
      <c r="H131" s="54" t="s">
        <v>347</v>
      </c>
    </row>
    <row r="132" spans="1:8">
      <c r="A132" s="169" t="s">
        <v>346</v>
      </c>
      <c r="B132" s="116">
        <v>0</v>
      </c>
      <c r="C132" s="116">
        <v>0</v>
      </c>
      <c r="D132" s="116">
        <f t="shared" si="38"/>
        <v>0</v>
      </c>
      <c r="E132" s="116">
        <v>0</v>
      </c>
      <c r="F132" s="116">
        <v>0</v>
      </c>
      <c r="G132" s="116">
        <f t="shared" si="39"/>
        <v>0</v>
      </c>
      <c r="H132" s="54" t="s">
        <v>345</v>
      </c>
    </row>
    <row r="133" spans="1:8">
      <c r="A133" s="168" t="s">
        <v>344</v>
      </c>
      <c r="B133" s="116">
        <f t="shared" ref="B133:G133" si="40">SUM(B134:B136)</f>
        <v>0</v>
      </c>
      <c r="C133" s="116">
        <f t="shared" si="40"/>
        <v>0</v>
      </c>
      <c r="D133" s="116">
        <f t="shared" si="40"/>
        <v>0</v>
      </c>
      <c r="E133" s="116">
        <f t="shared" si="40"/>
        <v>0</v>
      </c>
      <c r="F133" s="116">
        <f t="shared" si="40"/>
        <v>0</v>
      </c>
      <c r="G133" s="116">
        <f t="shared" si="40"/>
        <v>0</v>
      </c>
    </row>
    <row r="134" spans="1:8">
      <c r="A134" s="169" t="s">
        <v>343</v>
      </c>
      <c r="B134" s="116">
        <v>0</v>
      </c>
      <c r="C134" s="116">
        <v>0</v>
      </c>
      <c r="D134" s="116">
        <f>B134+C134</f>
        <v>0</v>
      </c>
      <c r="E134" s="116">
        <v>0</v>
      </c>
      <c r="F134" s="116">
        <v>0</v>
      </c>
      <c r="G134" s="116">
        <f>D134-E134</f>
        <v>0</v>
      </c>
      <c r="H134" s="54" t="s">
        <v>342</v>
      </c>
    </row>
    <row r="135" spans="1:8">
      <c r="A135" s="169" t="s">
        <v>341</v>
      </c>
      <c r="B135" s="116">
        <v>0</v>
      </c>
      <c r="C135" s="116">
        <v>0</v>
      </c>
      <c r="D135" s="116">
        <f>B135+C135</f>
        <v>0</v>
      </c>
      <c r="E135" s="116">
        <v>0</v>
      </c>
      <c r="F135" s="116">
        <v>0</v>
      </c>
      <c r="G135" s="116">
        <f>D135-E135</f>
        <v>0</v>
      </c>
      <c r="H135" s="54" t="s">
        <v>340</v>
      </c>
    </row>
    <row r="136" spans="1:8">
      <c r="A136" s="169" t="s">
        <v>339</v>
      </c>
      <c r="B136" s="116">
        <v>0</v>
      </c>
      <c r="C136" s="116">
        <v>0</v>
      </c>
      <c r="D136" s="116">
        <f>B136+C136</f>
        <v>0</v>
      </c>
      <c r="E136" s="116">
        <v>0</v>
      </c>
      <c r="F136" s="116">
        <v>0</v>
      </c>
      <c r="G136" s="116">
        <f>D136-E136</f>
        <v>0</v>
      </c>
      <c r="H136" s="54" t="s">
        <v>338</v>
      </c>
    </row>
    <row r="137" spans="1:8">
      <c r="A137" s="168" t="s">
        <v>337</v>
      </c>
      <c r="B137" s="116">
        <f t="shared" ref="B137:G137" si="41">SUM(B138:B142,B144:B145)</f>
        <v>0</v>
      </c>
      <c r="C137" s="116">
        <f t="shared" si="41"/>
        <v>0</v>
      </c>
      <c r="D137" s="116">
        <f t="shared" si="41"/>
        <v>0</v>
      </c>
      <c r="E137" s="116">
        <f t="shared" si="41"/>
        <v>0</v>
      </c>
      <c r="F137" s="116">
        <f t="shared" si="41"/>
        <v>0</v>
      </c>
      <c r="G137" s="116">
        <f t="shared" si="41"/>
        <v>0</v>
      </c>
    </row>
    <row r="138" spans="1:8">
      <c r="A138" s="169" t="s">
        <v>336</v>
      </c>
      <c r="B138" s="116">
        <v>0</v>
      </c>
      <c r="C138" s="116">
        <v>0</v>
      </c>
      <c r="D138" s="116">
        <f t="shared" ref="D138:D145" si="42">B138+C138</f>
        <v>0</v>
      </c>
      <c r="E138" s="116">
        <v>0</v>
      </c>
      <c r="F138" s="116">
        <v>0</v>
      </c>
      <c r="G138" s="116">
        <f t="shared" ref="G138:G145" si="43">D138-E138</f>
        <v>0</v>
      </c>
      <c r="H138" s="54" t="s">
        <v>335</v>
      </c>
    </row>
    <row r="139" spans="1:8">
      <c r="A139" s="169" t="s">
        <v>334</v>
      </c>
      <c r="B139" s="116">
        <v>0</v>
      </c>
      <c r="C139" s="116">
        <v>0</v>
      </c>
      <c r="D139" s="116">
        <f t="shared" si="42"/>
        <v>0</v>
      </c>
      <c r="E139" s="116">
        <v>0</v>
      </c>
      <c r="F139" s="116">
        <v>0</v>
      </c>
      <c r="G139" s="116">
        <f t="shared" si="43"/>
        <v>0</v>
      </c>
      <c r="H139" s="54" t="s">
        <v>333</v>
      </c>
    </row>
    <row r="140" spans="1:8">
      <c r="A140" s="169" t="s">
        <v>332</v>
      </c>
      <c r="B140" s="116">
        <v>0</v>
      </c>
      <c r="C140" s="116">
        <v>0</v>
      </c>
      <c r="D140" s="116">
        <f t="shared" si="42"/>
        <v>0</v>
      </c>
      <c r="E140" s="116">
        <v>0</v>
      </c>
      <c r="F140" s="116">
        <v>0</v>
      </c>
      <c r="G140" s="116">
        <f t="shared" si="43"/>
        <v>0</v>
      </c>
      <c r="H140" s="54" t="s">
        <v>331</v>
      </c>
    </row>
    <row r="141" spans="1:8">
      <c r="A141" s="169" t="s">
        <v>330</v>
      </c>
      <c r="B141" s="116">
        <v>0</v>
      </c>
      <c r="C141" s="116">
        <v>0</v>
      </c>
      <c r="D141" s="116">
        <f t="shared" si="42"/>
        <v>0</v>
      </c>
      <c r="E141" s="116">
        <v>0</v>
      </c>
      <c r="F141" s="116">
        <v>0</v>
      </c>
      <c r="G141" s="116">
        <f t="shared" si="43"/>
        <v>0</v>
      </c>
      <c r="H141" s="54" t="s">
        <v>329</v>
      </c>
    </row>
    <row r="142" spans="1:8">
      <c r="A142" s="169" t="s">
        <v>328</v>
      </c>
      <c r="B142" s="116">
        <v>0</v>
      </c>
      <c r="C142" s="116">
        <v>0</v>
      </c>
      <c r="D142" s="116">
        <f t="shared" si="42"/>
        <v>0</v>
      </c>
      <c r="E142" s="116">
        <v>0</v>
      </c>
      <c r="F142" s="116">
        <v>0</v>
      </c>
      <c r="G142" s="116">
        <f t="shared" si="43"/>
        <v>0</v>
      </c>
      <c r="H142" s="54" t="s">
        <v>327</v>
      </c>
    </row>
    <row r="143" spans="1:8">
      <c r="A143" s="169" t="s">
        <v>326</v>
      </c>
      <c r="B143" s="116">
        <v>0</v>
      </c>
      <c r="C143" s="116">
        <v>0</v>
      </c>
      <c r="D143" s="116">
        <f t="shared" si="42"/>
        <v>0</v>
      </c>
      <c r="E143" s="116">
        <v>0</v>
      </c>
      <c r="F143" s="116">
        <v>0</v>
      </c>
      <c r="G143" s="116">
        <f t="shared" si="43"/>
        <v>0</v>
      </c>
      <c r="H143" s="54"/>
    </row>
    <row r="144" spans="1:8">
      <c r="A144" s="169" t="s">
        <v>325</v>
      </c>
      <c r="B144" s="116">
        <v>0</v>
      </c>
      <c r="C144" s="116">
        <v>0</v>
      </c>
      <c r="D144" s="116">
        <f t="shared" si="42"/>
        <v>0</v>
      </c>
      <c r="E144" s="116">
        <v>0</v>
      </c>
      <c r="F144" s="116">
        <v>0</v>
      </c>
      <c r="G144" s="116">
        <f t="shared" si="43"/>
        <v>0</v>
      </c>
      <c r="H144" s="54" t="s">
        <v>324</v>
      </c>
    </row>
    <row r="145" spans="1:8">
      <c r="A145" s="169" t="s">
        <v>323</v>
      </c>
      <c r="B145" s="116">
        <v>0</v>
      </c>
      <c r="C145" s="116">
        <v>0</v>
      </c>
      <c r="D145" s="116">
        <f t="shared" si="42"/>
        <v>0</v>
      </c>
      <c r="E145" s="116">
        <v>0</v>
      </c>
      <c r="F145" s="116">
        <v>0</v>
      </c>
      <c r="G145" s="116">
        <f t="shared" si="43"/>
        <v>0</v>
      </c>
      <c r="H145" s="54" t="s">
        <v>322</v>
      </c>
    </row>
    <row r="146" spans="1:8">
      <c r="A146" s="168" t="s">
        <v>321</v>
      </c>
      <c r="B146" s="116">
        <f t="shared" ref="B146:G146" si="44">SUM(B147:B149)</f>
        <v>0</v>
      </c>
      <c r="C146" s="116">
        <f t="shared" si="44"/>
        <v>0</v>
      </c>
      <c r="D146" s="116">
        <f t="shared" si="44"/>
        <v>0</v>
      </c>
      <c r="E146" s="116">
        <f t="shared" si="44"/>
        <v>0</v>
      </c>
      <c r="F146" s="116">
        <f t="shared" si="44"/>
        <v>0</v>
      </c>
      <c r="G146" s="116">
        <f t="shared" si="44"/>
        <v>0</v>
      </c>
    </row>
    <row r="147" spans="1:8">
      <c r="A147" s="169" t="s">
        <v>320</v>
      </c>
      <c r="B147" s="116">
        <v>0</v>
      </c>
      <c r="C147" s="116">
        <v>0</v>
      </c>
      <c r="D147" s="116">
        <f>B147+C147</f>
        <v>0</v>
      </c>
      <c r="E147" s="116">
        <v>0</v>
      </c>
      <c r="F147" s="116">
        <v>0</v>
      </c>
      <c r="G147" s="116">
        <f>D147-E147</f>
        <v>0</v>
      </c>
      <c r="H147" s="54" t="s">
        <v>319</v>
      </c>
    </row>
    <row r="148" spans="1:8">
      <c r="A148" s="169" t="s">
        <v>318</v>
      </c>
      <c r="B148" s="116">
        <v>0</v>
      </c>
      <c r="C148" s="116">
        <v>0</v>
      </c>
      <c r="D148" s="116">
        <f>B148+C148</f>
        <v>0</v>
      </c>
      <c r="E148" s="116">
        <v>0</v>
      </c>
      <c r="F148" s="116">
        <v>0</v>
      </c>
      <c r="G148" s="116">
        <f>D148-E148</f>
        <v>0</v>
      </c>
      <c r="H148" s="54" t="s">
        <v>317</v>
      </c>
    </row>
    <row r="149" spans="1:8">
      <c r="A149" s="169" t="s">
        <v>316</v>
      </c>
      <c r="B149" s="116">
        <v>0</v>
      </c>
      <c r="C149" s="116">
        <v>0</v>
      </c>
      <c r="D149" s="116">
        <f>B149+C149</f>
        <v>0</v>
      </c>
      <c r="E149" s="116">
        <v>0</v>
      </c>
      <c r="F149" s="116">
        <v>0</v>
      </c>
      <c r="G149" s="116">
        <f>D149-E149</f>
        <v>0</v>
      </c>
      <c r="H149" s="54" t="s">
        <v>315</v>
      </c>
    </row>
    <row r="150" spans="1:8">
      <c r="A150" s="168" t="s">
        <v>314</v>
      </c>
      <c r="B150" s="116">
        <f t="shared" ref="B150:G150" si="45">SUM(B151:B157)</f>
        <v>0</v>
      </c>
      <c r="C150" s="116">
        <f t="shared" si="45"/>
        <v>0</v>
      </c>
      <c r="D150" s="116">
        <f t="shared" si="45"/>
        <v>0</v>
      </c>
      <c r="E150" s="116">
        <f t="shared" si="45"/>
        <v>0</v>
      </c>
      <c r="F150" s="116">
        <f t="shared" si="45"/>
        <v>0</v>
      </c>
      <c r="G150" s="116">
        <f t="shared" si="45"/>
        <v>0</v>
      </c>
    </row>
    <row r="151" spans="1:8">
      <c r="A151" s="169" t="s">
        <v>313</v>
      </c>
      <c r="B151" s="116">
        <v>0</v>
      </c>
      <c r="C151" s="116">
        <v>0</v>
      </c>
      <c r="D151" s="116">
        <f t="shared" ref="D151:D157" si="46">B151+C151</f>
        <v>0</v>
      </c>
      <c r="E151" s="116">
        <v>0</v>
      </c>
      <c r="F151" s="116">
        <v>0</v>
      </c>
      <c r="G151" s="116">
        <f t="shared" ref="G151:G157" si="47">D151-E151</f>
        <v>0</v>
      </c>
      <c r="H151" s="54" t="s">
        <v>312</v>
      </c>
    </row>
    <row r="152" spans="1:8">
      <c r="A152" s="169" t="s">
        <v>311</v>
      </c>
      <c r="B152" s="116">
        <v>0</v>
      </c>
      <c r="C152" s="116">
        <v>0</v>
      </c>
      <c r="D152" s="116">
        <f t="shared" si="46"/>
        <v>0</v>
      </c>
      <c r="E152" s="116">
        <v>0</v>
      </c>
      <c r="F152" s="116">
        <v>0</v>
      </c>
      <c r="G152" s="116">
        <f t="shared" si="47"/>
        <v>0</v>
      </c>
      <c r="H152" s="54" t="s">
        <v>310</v>
      </c>
    </row>
    <row r="153" spans="1:8">
      <c r="A153" s="169" t="s">
        <v>309</v>
      </c>
      <c r="B153" s="116">
        <v>0</v>
      </c>
      <c r="C153" s="116">
        <v>0</v>
      </c>
      <c r="D153" s="116">
        <f t="shared" si="46"/>
        <v>0</v>
      </c>
      <c r="E153" s="116">
        <v>0</v>
      </c>
      <c r="F153" s="116">
        <v>0</v>
      </c>
      <c r="G153" s="116">
        <f t="shared" si="47"/>
        <v>0</v>
      </c>
      <c r="H153" s="54" t="s">
        <v>308</v>
      </c>
    </row>
    <row r="154" spans="1:8">
      <c r="A154" s="172" t="s">
        <v>307</v>
      </c>
      <c r="B154" s="116">
        <v>0</v>
      </c>
      <c r="C154" s="116">
        <v>0</v>
      </c>
      <c r="D154" s="116">
        <f t="shared" si="46"/>
        <v>0</v>
      </c>
      <c r="E154" s="116">
        <v>0</v>
      </c>
      <c r="F154" s="116">
        <v>0</v>
      </c>
      <c r="G154" s="116">
        <f t="shared" si="47"/>
        <v>0</v>
      </c>
      <c r="H154" s="54" t="s">
        <v>306</v>
      </c>
    </row>
    <row r="155" spans="1:8">
      <c r="A155" s="169" t="s">
        <v>305</v>
      </c>
      <c r="B155" s="116">
        <v>0</v>
      </c>
      <c r="C155" s="116">
        <v>0</v>
      </c>
      <c r="D155" s="116">
        <f t="shared" si="46"/>
        <v>0</v>
      </c>
      <c r="E155" s="116">
        <v>0</v>
      </c>
      <c r="F155" s="116">
        <v>0</v>
      </c>
      <c r="G155" s="116">
        <f t="shared" si="47"/>
        <v>0</v>
      </c>
      <c r="H155" s="54" t="s">
        <v>304</v>
      </c>
    </row>
    <row r="156" spans="1:8">
      <c r="A156" s="169" t="s">
        <v>303</v>
      </c>
      <c r="B156" s="116">
        <v>0</v>
      </c>
      <c r="C156" s="116">
        <v>0</v>
      </c>
      <c r="D156" s="116">
        <f t="shared" si="46"/>
        <v>0</v>
      </c>
      <c r="E156" s="116">
        <v>0</v>
      </c>
      <c r="F156" s="116">
        <v>0</v>
      </c>
      <c r="G156" s="116">
        <f t="shared" si="47"/>
        <v>0</v>
      </c>
      <c r="H156" s="54" t="s">
        <v>302</v>
      </c>
    </row>
    <row r="157" spans="1:8">
      <c r="A157" s="169" t="s">
        <v>301</v>
      </c>
      <c r="B157" s="116">
        <v>0</v>
      </c>
      <c r="C157" s="116">
        <v>0</v>
      </c>
      <c r="D157" s="116">
        <f t="shared" si="46"/>
        <v>0</v>
      </c>
      <c r="E157" s="116">
        <v>0</v>
      </c>
      <c r="F157" s="116">
        <v>0</v>
      </c>
      <c r="G157" s="116">
        <f t="shared" si="47"/>
        <v>0</v>
      </c>
      <c r="H157" s="54" t="s">
        <v>300</v>
      </c>
    </row>
    <row r="158" spans="1:8">
      <c r="A158" s="173"/>
      <c r="B158" s="118"/>
      <c r="C158" s="118"/>
      <c r="D158" s="118"/>
      <c r="E158" s="118"/>
      <c r="F158" s="118"/>
      <c r="G158" s="118"/>
    </row>
    <row r="159" spans="1:8">
      <c r="A159" s="174" t="s">
        <v>299</v>
      </c>
      <c r="B159" s="115">
        <f t="shared" ref="B159:G159" si="48">B9+B84</f>
        <v>8861092.25</v>
      </c>
      <c r="C159" s="115">
        <f t="shared" si="48"/>
        <v>519893.01</v>
      </c>
      <c r="D159" s="115">
        <f t="shared" si="48"/>
        <v>9380985.2599999998</v>
      </c>
      <c r="E159" s="115">
        <f t="shared" si="48"/>
        <v>3826586.5200000005</v>
      </c>
      <c r="F159" s="115">
        <f t="shared" si="48"/>
        <v>3826586.5200000005</v>
      </c>
      <c r="G159" s="115">
        <f t="shared" si="48"/>
        <v>5554398.7400000002</v>
      </c>
    </row>
    <row r="160" spans="1:8">
      <c r="A160" s="73"/>
      <c r="B160" s="119"/>
      <c r="C160" s="119"/>
      <c r="D160" s="119"/>
      <c r="E160" s="119"/>
      <c r="F160" s="119"/>
      <c r="G160" s="119"/>
    </row>
    <row r="161" spans="2:7">
      <c r="B161" s="120"/>
      <c r="C161" s="120"/>
      <c r="D161" s="120"/>
      <c r="E161" s="120"/>
      <c r="F161" s="120"/>
      <c r="G161" s="120"/>
    </row>
    <row r="162" spans="2:7">
      <c r="B162" s="120"/>
      <c r="C162" s="120"/>
      <c r="D162" s="120"/>
      <c r="E162" s="120"/>
      <c r="F162" s="120"/>
      <c r="G162" s="12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B5B6-49F4-4C34-8629-454906747B0C}">
  <dimension ref="A1:G30"/>
  <sheetViews>
    <sheetView showGridLines="0" zoomScaleNormal="100" workbookViewId="0">
      <selection activeCell="B9" sqref="B9:G30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93" t="s">
        <v>518</v>
      </c>
      <c r="B1" s="193"/>
      <c r="C1" s="193"/>
      <c r="D1" s="193"/>
      <c r="E1" s="193"/>
      <c r="F1" s="193"/>
      <c r="G1" s="193"/>
    </row>
    <row r="2" spans="1:7">
      <c r="A2" s="178" t="s">
        <v>121</v>
      </c>
      <c r="B2" s="179"/>
      <c r="C2" s="179"/>
      <c r="D2" s="179"/>
      <c r="E2" s="179"/>
      <c r="F2" s="179"/>
      <c r="G2" s="180"/>
    </row>
    <row r="3" spans="1:7">
      <c r="A3" s="181" t="s">
        <v>504</v>
      </c>
      <c r="B3" s="182"/>
      <c r="C3" s="182"/>
      <c r="D3" s="182"/>
      <c r="E3" s="182"/>
      <c r="F3" s="182"/>
      <c r="G3" s="183"/>
    </row>
    <row r="4" spans="1:7">
      <c r="A4" s="181" t="s">
        <v>517</v>
      </c>
      <c r="B4" s="182"/>
      <c r="C4" s="182"/>
      <c r="D4" s="182"/>
      <c r="E4" s="182"/>
      <c r="F4" s="182"/>
      <c r="G4" s="183"/>
    </row>
    <row r="5" spans="1:7">
      <c r="A5" s="181" t="s">
        <v>187</v>
      </c>
      <c r="B5" s="182"/>
      <c r="C5" s="182"/>
      <c r="D5" s="182"/>
      <c r="E5" s="182"/>
      <c r="F5" s="182"/>
      <c r="G5" s="183"/>
    </row>
    <row r="6" spans="1:7">
      <c r="A6" s="184" t="s">
        <v>2</v>
      </c>
      <c r="B6" s="185"/>
      <c r="C6" s="185"/>
      <c r="D6" s="185"/>
      <c r="E6" s="185"/>
      <c r="F6" s="185"/>
      <c r="G6" s="186"/>
    </row>
    <row r="7" spans="1:7">
      <c r="A7" s="189" t="s">
        <v>4</v>
      </c>
      <c r="B7" s="198" t="s">
        <v>502</v>
      </c>
      <c r="C7" s="198"/>
      <c r="D7" s="198"/>
      <c r="E7" s="198"/>
      <c r="F7" s="198"/>
      <c r="G7" s="199" t="s">
        <v>501</v>
      </c>
    </row>
    <row r="8" spans="1:7" ht="30">
      <c r="A8" s="197"/>
      <c r="B8" s="60" t="s">
        <v>500</v>
      </c>
      <c r="C8" s="59" t="s">
        <v>292</v>
      </c>
      <c r="D8" s="60" t="s">
        <v>291</v>
      </c>
      <c r="E8" s="60" t="s">
        <v>198</v>
      </c>
      <c r="F8" s="60" t="s">
        <v>215</v>
      </c>
      <c r="G8" s="200"/>
    </row>
    <row r="9" spans="1:7">
      <c r="A9" s="51" t="s">
        <v>516</v>
      </c>
      <c r="B9" s="121">
        <f t="shared" ref="B9:G9" si="0">SUM(B10:B18)</f>
        <v>8861092.25</v>
      </c>
      <c r="C9" s="121">
        <f t="shared" si="0"/>
        <v>519893.01</v>
      </c>
      <c r="D9" s="121">
        <f t="shared" si="0"/>
        <v>9380985.2599999998</v>
      </c>
      <c r="E9" s="121">
        <f t="shared" si="0"/>
        <v>3826586.52</v>
      </c>
      <c r="F9" s="121">
        <f t="shared" si="0"/>
        <v>3826586.52</v>
      </c>
      <c r="G9" s="121">
        <f t="shared" si="0"/>
        <v>5554398.7400000002</v>
      </c>
    </row>
    <row r="10" spans="1:7">
      <c r="A10" s="58" t="s">
        <v>515</v>
      </c>
      <c r="B10" s="122">
        <v>8861092.25</v>
      </c>
      <c r="C10" s="122">
        <v>519893.01</v>
      </c>
      <c r="D10" s="96">
        <f t="shared" ref="D10:D17" si="1">B10+C10</f>
        <v>9380985.2599999998</v>
      </c>
      <c r="E10" s="122">
        <v>3826586.52</v>
      </c>
      <c r="F10" s="122">
        <v>3826586.52</v>
      </c>
      <c r="G10" s="96">
        <f t="shared" ref="G10:G17" si="2">D10-E10</f>
        <v>5554398.7400000002</v>
      </c>
    </row>
    <row r="11" spans="1:7">
      <c r="A11" s="58" t="s">
        <v>512</v>
      </c>
      <c r="B11" s="96">
        <v>0</v>
      </c>
      <c r="C11" s="96">
        <v>0</v>
      </c>
      <c r="D11" s="96">
        <f t="shared" si="1"/>
        <v>0</v>
      </c>
      <c r="E11" s="96">
        <v>0</v>
      </c>
      <c r="F11" s="96">
        <v>0</v>
      </c>
      <c r="G11" s="96">
        <f t="shared" si="2"/>
        <v>0</v>
      </c>
    </row>
    <row r="12" spans="1:7">
      <c r="A12" s="58" t="s">
        <v>511</v>
      </c>
      <c r="B12" s="96">
        <v>0</v>
      </c>
      <c r="C12" s="96">
        <v>0</v>
      </c>
      <c r="D12" s="96">
        <f t="shared" si="1"/>
        <v>0</v>
      </c>
      <c r="E12" s="96">
        <v>0</v>
      </c>
      <c r="F12" s="96">
        <v>0</v>
      </c>
      <c r="G12" s="96">
        <f t="shared" si="2"/>
        <v>0</v>
      </c>
    </row>
    <row r="13" spans="1:7">
      <c r="A13" s="58" t="s">
        <v>510</v>
      </c>
      <c r="B13" s="96">
        <v>0</v>
      </c>
      <c r="C13" s="96">
        <v>0</v>
      </c>
      <c r="D13" s="96">
        <f t="shared" si="1"/>
        <v>0</v>
      </c>
      <c r="E13" s="96">
        <v>0</v>
      </c>
      <c r="F13" s="96">
        <v>0</v>
      </c>
      <c r="G13" s="96">
        <f t="shared" si="2"/>
        <v>0</v>
      </c>
    </row>
    <row r="14" spans="1:7">
      <c r="A14" s="58" t="s">
        <v>509</v>
      </c>
      <c r="B14" s="96">
        <v>0</v>
      </c>
      <c r="C14" s="96">
        <v>0</v>
      </c>
      <c r="D14" s="96">
        <f t="shared" si="1"/>
        <v>0</v>
      </c>
      <c r="E14" s="96">
        <v>0</v>
      </c>
      <c r="F14" s="96">
        <v>0</v>
      </c>
      <c r="G14" s="96">
        <f t="shared" si="2"/>
        <v>0</v>
      </c>
    </row>
    <row r="15" spans="1:7">
      <c r="A15" s="58" t="s">
        <v>508</v>
      </c>
      <c r="B15" s="96">
        <v>0</v>
      </c>
      <c r="C15" s="96">
        <v>0</v>
      </c>
      <c r="D15" s="96">
        <f t="shared" si="1"/>
        <v>0</v>
      </c>
      <c r="E15" s="96">
        <v>0</v>
      </c>
      <c r="F15" s="96">
        <v>0</v>
      </c>
      <c r="G15" s="96">
        <f t="shared" si="2"/>
        <v>0</v>
      </c>
    </row>
    <row r="16" spans="1:7">
      <c r="A16" s="58" t="s">
        <v>507</v>
      </c>
      <c r="B16" s="96">
        <v>0</v>
      </c>
      <c r="C16" s="96">
        <v>0</v>
      </c>
      <c r="D16" s="96">
        <f t="shared" si="1"/>
        <v>0</v>
      </c>
      <c r="E16" s="96">
        <v>0</v>
      </c>
      <c r="F16" s="96">
        <v>0</v>
      </c>
      <c r="G16" s="96">
        <f t="shared" si="2"/>
        <v>0</v>
      </c>
    </row>
    <row r="17" spans="1:7">
      <c r="A17" s="58" t="s">
        <v>506</v>
      </c>
      <c r="B17" s="96">
        <v>0</v>
      </c>
      <c r="C17" s="96">
        <v>0</v>
      </c>
      <c r="D17" s="96">
        <f t="shared" si="1"/>
        <v>0</v>
      </c>
      <c r="E17" s="96">
        <v>0</v>
      </c>
      <c r="F17" s="96">
        <v>0</v>
      </c>
      <c r="G17" s="96">
        <f t="shared" si="2"/>
        <v>0</v>
      </c>
    </row>
    <row r="18" spans="1:7">
      <c r="A18" s="20" t="s">
        <v>123</v>
      </c>
      <c r="B18" s="97"/>
      <c r="C18" s="97"/>
      <c r="D18" s="97"/>
      <c r="E18" s="97"/>
      <c r="F18" s="97"/>
      <c r="G18" s="97"/>
    </row>
    <row r="19" spans="1:7">
      <c r="A19" s="7" t="s">
        <v>514</v>
      </c>
      <c r="B19" s="95">
        <f t="shared" ref="B19:G19" si="3">SUM(B20:B28)</f>
        <v>0</v>
      </c>
      <c r="C19" s="95">
        <f t="shared" si="3"/>
        <v>0</v>
      </c>
      <c r="D19" s="95">
        <f t="shared" si="3"/>
        <v>0</v>
      </c>
      <c r="E19" s="95">
        <f t="shared" si="3"/>
        <v>0</v>
      </c>
      <c r="F19" s="95">
        <f t="shared" si="3"/>
        <v>0</v>
      </c>
      <c r="G19" s="95">
        <f t="shared" si="3"/>
        <v>0</v>
      </c>
    </row>
    <row r="20" spans="1:7">
      <c r="A20" s="58" t="s">
        <v>513</v>
      </c>
      <c r="B20" s="96">
        <v>0</v>
      </c>
      <c r="C20" s="96">
        <v>0</v>
      </c>
      <c r="D20" s="96">
        <f t="shared" ref="D20:D29" si="4">B20+C20</f>
        <v>0</v>
      </c>
      <c r="E20" s="96">
        <v>0</v>
      </c>
      <c r="F20" s="96">
        <v>0</v>
      </c>
      <c r="G20" s="96">
        <f t="shared" ref="G20:G29" si="5">D20-E20</f>
        <v>0</v>
      </c>
    </row>
    <row r="21" spans="1:7">
      <c r="A21" s="58" t="s">
        <v>512</v>
      </c>
      <c r="B21" s="96">
        <v>0</v>
      </c>
      <c r="C21" s="96">
        <v>0</v>
      </c>
      <c r="D21" s="96">
        <f t="shared" si="4"/>
        <v>0</v>
      </c>
      <c r="E21" s="96">
        <v>0</v>
      </c>
      <c r="F21" s="96">
        <v>0</v>
      </c>
      <c r="G21" s="96">
        <f t="shared" si="5"/>
        <v>0</v>
      </c>
    </row>
    <row r="22" spans="1:7">
      <c r="A22" s="58" t="s">
        <v>511</v>
      </c>
      <c r="B22" s="96">
        <v>0</v>
      </c>
      <c r="C22" s="96">
        <v>0</v>
      </c>
      <c r="D22" s="96">
        <f t="shared" si="4"/>
        <v>0</v>
      </c>
      <c r="E22" s="96">
        <v>0</v>
      </c>
      <c r="F22" s="96">
        <v>0</v>
      </c>
      <c r="G22" s="96">
        <f t="shared" si="5"/>
        <v>0</v>
      </c>
    </row>
    <row r="23" spans="1:7">
      <c r="A23" s="58" t="s">
        <v>510</v>
      </c>
      <c r="B23" s="96">
        <v>0</v>
      </c>
      <c r="C23" s="96">
        <v>0</v>
      </c>
      <c r="D23" s="96">
        <f t="shared" si="4"/>
        <v>0</v>
      </c>
      <c r="E23" s="96">
        <v>0</v>
      </c>
      <c r="F23" s="96">
        <v>0</v>
      </c>
      <c r="G23" s="96">
        <f t="shared" si="5"/>
        <v>0</v>
      </c>
    </row>
    <row r="24" spans="1:7">
      <c r="A24" s="58" t="s">
        <v>509</v>
      </c>
      <c r="B24" s="96">
        <v>0</v>
      </c>
      <c r="C24" s="96">
        <v>0</v>
      </c>
      <c r="D24" s="96">
        <f t="shared" si="4"/>
        <v>0</v>
      </c>
      <c r="E24" s="96">
        <v>0</v>
      </c>
      <c r="F24" s="96">
        <v>0</v>
      </c>
      <c r="G24" s="96">
        <f t="shared" si="5"/>
        <v>0</v>
      </c>
    </row>
    <row r="25" spans="1:7">
      <c r="A25" s="58" t="s">
        <v>508</v>
      </c>
      <c r="B25" s="96">
        <v>0</v>
      </c>
      <c r="C25" s="96">
        <v>0</v>
      </c>
      <c r="D25" s="96">
        <f t="shared" si="4"/>
        <v>0</v>
      </c>
      <c r="E25" s="96">
        <v>0</v>
      </c>
      <c r="F25" s="96">
        <v>0</v>
      </c>
      <c r="G25" s="96">
        <f t="shared" si="5"/>
        <v>0</v>
      </c>
    </row>
    <row r="26" spans="1:7">
      <c r="A26" s="58" t="s">
        <v>507</v>
      </c>
      <c r="B26" s="96">
        <v>0</v>
      </c>
      <c r="C26" s="96">
        <v>0</v>
      </c>
      <c r="D26" s="96">
        <f t="shared" si="4"/>
        <v>0</v>
      </c>
      <c r="E26" s="96">
        <v>0</v>
      </c>
      <c r="F26" s="96">
        <v>0</v>
      </c>
      <c r="G26" s="96">
        <f t="shared" si="5"/>
        <v>0</v>
      </c>
    </row>
    <row r="27" spans="1:7">
      <c r="A27" s="58" t="s">
        <v>506</v>
      </c>
      <c r="B27" s="96">
        <v>0</v>
      </c>
      <c r="C27" s="96">
        <v>0</v>
      </c>
      <c r="D27" s="96">
        <f t="shared" si="4"/>
        <v>0</v>
      </c>
      <c r="E27" s="96">
        <v>0</v>
      </c>
      <c r="F27" s="96">
        <v>0</v>
      </c>
      <c r="G27" s="96">
        <f t="shared" si="5"/>
        <v>0</v>
      </c>
    </row>
    <row r="28" spans="1:7">
      <c r="A28" s="20" t="s">
        <v>123</v>
      </c>
      <c r="B28" s="97"/>
      <c r="C28" s="97"/>
      <c r="D28" s="96">
        <f t="shared" si="4"/>
        <v>0</v>
      </c>
      <c r="E28" s="96"/>
      <c r="F28" s="96"/>
      <c r="G28" s="96">
        <f t="shared" si="5"/>
        <v>0</v>
      </c>
    </row>
    <row r="29" spans="1:7">
      <c r="A29" s="7" t="s">
        <v>299</v>
      </c>
      <c r="B29" s="95">
        <f>B9+B19</f>
        <v>8861092.25</v>
      </c>
      <c r="C29" s="95">
        <f>C9+C19</f>
        <v>519893.01</v>
      </c>
      <c r="D29" s="95">
        <f t="shared" si="4"/>
        <v>9380985.2599999998</v>
      </c>
      <c r="E29" s="95">
        <f>E9+E19</f>
        <v>3826586.52</v>
      </c>
      <c r="F29" s="95">
        <f>F9+F19</f>
        <v>3826586.52</v>
      </c>
      <c r="G29" s="95">
        <f t="shared" si="5"/>
        <v>5554398.7400000002</v>
      </c>
    </row>
    <row r="30" spans="1:7">
      <c r="A30" s="23"/>
      <c r="B30" s="57"/>
      <c r="C30" s="57"/>
      <c r="D30" s="57"/>
      <c r="E30" s="57"/>
      <c r="F30" s="57"/>
      <c r="G30" s="57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035-54F0-4CFC-830D-314B3907DC77}">
  <dimension ref="A1:H78"/>
  <sheetViews>
    <sheetView topLeftCell="A67" zoomScaleNormal="100" workbookViewId="0">
      <selection activeCell="A7" sqref="A7:A7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01" t="s">
        <v>609</v>
      </c>
      <c r="B1" s="202"/>
      <c r="C1" s="202"/>
      <c r="D1" s="202"/>
      <c r="E1" s="202"/>
      <c r="F1" s="202"/>
      <c r="G1" s="202"/>
    </row>
    <row r="2" spans="1:8">
      <c r="A2" s="178" t="s">
        <v>121</v>
      </c>
      <c r="B2" s="179"/>
      <c r="C2" s="179"/>
      <c r="D2" s="179"/>
      <c r="E2" s="179"/>
      <c r="F2" s="179"/>
      <c r="G2" s="180"/>
    </row>
    <row r="3" spans="1:8">
      <c r="A3" s="181" t="s">
        <v>608</v>
      </c>
      <c r="B3" s="182"/>
      <c r="C3" s="182"/>
      <c r="D3" s="182"/>
      <c r="E3" s="182"/>
      <c r="F3" s="182"/>
      <c r="G3" s="183"/>
    </row>
    <row r="4" spans="1:8">
      <c r="A4" s="181" t="s">
        <v>607</v>
      </c>
      <c r="B4" s="182"/>
      <c r="C4" s="182"/>
      <c r="D4" s="182"/>
      <c r="E4" s="182"/>
      <c r="F4" s="182"/>
      <c r="G4" s="183"/>
    </row>
    <row r="5" spans="1:8">
      <c r="A5" s="181" t="s">
        <v>187</v>
      </c>
      <c r="B5" s="182"/>
      <c r="C5" s="182"/>
      <c r="D5" s="182"/>
      <c r="E5" s="182"/>
      <c r="F5" s="182"/>
      <c r="G5" s="183"/>
    </row>
    <row r="6" spans="1:8">
      <c r="A6" s="184" t="s">
        <v>2</v>
      </c>
      <c r="B6" s="185"/>
      <c r="C6" s="185"/>
      <c r="D6" s="185"/>
      <c r="E6" s="185"/>
      <c r="F6" s="185"/>
      <c r="G6" s="186"/>
    </row>
    <row r="7" spans="1:8">
      <c r="A7" s="189" t="s">
        <v>4</v>
      </c>
      <c r="B7" s="184" t="s">
        <v>502</v>
      </c>
      <c r="C7" s="185"/>
      <c r="D7" s="185"/>
      <c r="E7" s="185"/>
      <c r="F7" s="186"/>
      <c r="G7" s="195" t="s">
        <v>606</v>
      </c>
    </row>
    <row r="8" spans="1:8" ht="30">
      <c r="A8" s="190"/>
      <c r="B8" s="52" t="s">
        <v>500</v>
      </c>
      <c r="C8" s="18" t="s">
        <v>605</v>
      </c>
      <c r="D8" s="52" t="s">
        <v>498</v>
      </c>
      <c r="E8" s="52" t="s">
        <v>198</v>
      </c>
      <c r="F8" s="63" t="s">
        <v>215</v>
      </c>
      <c r="G8" s="194"/>
    </row>
    <row r="9" spans="1:8">
      <c r="A9" s="51" t="s">
        <v>604</v>
      </c>
      <c r="B9" s="123">
        <f t="shared" ref="B9:G9" si="0">B10+B19+B27+B37</f>
        <v>8861092.25</v>
      </c>
      <c r="C9" s="123">
        <f t="shared" si="0"/>
        <v>519893.01</v>
      </c>
      <c r="D9" s="123">
        <f t="shared" si="0"/>
        <v>9380985.2599999998</v>
      </c>
      <c r="E9" s="123">
        <f t="shared" si="0"/>
        <v>3826586.52</v>
      </c>
      <c r="F9" s="123">
        <f t="shared" si="0"/>
        <v>3826586.52</v>
      </c>
      <c r="G9" s="123">
        <f t="shared" si="0"/>
        <v>5554398.7400000002</v>
      </c>
    </row>
    <row r="10" spans="1:8">
      <c r="A10" s="77" t="s">
        <v>603</v>
      </c>
      <c r="B10" s="124">
        <f t="shared" ref="B10:G10" si="1">SUM(B11:B18)</f>
        <v>8861092.25</v>
      </c>
      <c r="C10" s="124">
        <f t="shared" si="1"/>
        <v>519893.01</v>
      </c>
      <c r="D10" s="124">
        <f t="shared" si="1"/>
        <v>9380985.2599999998</v>
      </c>
      <c r="E10" s="124">
        <f t="shared" si="1"/>
        <v>3826586.52</v>
      </c>
      <c r="F10" s="124">
        <f t="shared" si="1"/>
        <v>3826586.52</v>
      </c>
      <c r="G10" s="124">
        <f t="shared" si="1"/>
        <v>5554398.7400000002</v>
      </c>
    </row>
    <row r="11" spans="1:8">
      <c r="A11" s="164" t="s">
        <v>574</v>
      </c>
      <c r="B11" s="124">
        <v>0</v>
      </c>
      <c r="C11" s="124">
        <v>0</v>
      </c>
      <c r="D11" s="124">
        <f t="shared" ref="D11:D18" si="2">B11+C11</f>
        <v>0</v>
      </c>
      <c r="E11" s="124">
        <v>0</v>
      </c>
      <c r="F11" s="124">
        <v>0</v>
      </c>
      <c r="G11" s="124">
        <f t="shared" ref="G11:G18" si="3">D11-E11</f>
        <v>0</v>
      </c>
      <c r="H11" s="62" t="s">
        <v>602</v>
      </c>
    </row>
    <row r="12" spans="1:8">
      <c r="A12" s="164" t="s">
        <v>572</v>
      </c>
      <c r="B12" s="124">
        <v>0</v>
      </c>
      <c r="C12" s="124">
        <v>0</v>
      </c>
      <c r="D12" s="124">
        <f t="shared" si="2"/>
        <v>0</v>
      </c>
      <c r="E12" s="124">
        <v>0</v>
      </c>
      <c r="F12" s="124">
        <v>0</v>
      </c>
      <c r="G12" s="124">
        <f t="shared" si="3"/>
        <v>0</v>
      </c>
      <c r="H12" s="62" t="s">
        <v>601</v>
      </c>
    </row>
    <row r="13" spans="1:8">
      <c r="A13" s="164" t="s">
        <v>570</v>
      </c>
      <c r="B13" s="125">
        <v>8861092.25</v>
      </c>
      <c r="C13" s="125">
        <v>519893.01</v>
      </c>
      <c r="D13" s="124">
        <f t="shared" si="2"/>
        <v>9380985.2599999998</v>
      </c>
      <c r="E13" s="125">
        <v>3826586.52</v>
      </c>
      <c r="F13" s="125">
        <v>3826586.52</v>
      </c>
      <c r="G13" s="124">
        <f t="shared" si="3"/>
        <v>5554398.7400000002</v>
      </c>
      <c r="H13" s="62" t="s">
        <v>600</v>
      </c>
    </row>
    <row r="14" spans="1:8">
      <c r="A14" s="164" t="s">
        <v>568</v>
      </c>
      <c r="B14" s="124">
        <v>0</v>
      </c>
      <c r="C14" s="124">
        <v>0</v>
      </c>
      <c r="D14" s="124">
        <f t="shared" si="2"/>
        <v>0</v>
      </c>
      <c r="E14" s="124">
        <v>0</v>
      </c>
      <c r="F14" s="124">
        <v>0</v>
      </c>
      <c r="G14" s="124">
        <f t="shared" si="3"/>
        <v>0</v>
      </c>
      <c r="H14" s="62" t="s">
        <v>599</v>
      </c>
    </row>
    <row r="15" spans="1:8">
      <c r="A15" s="164" t="s">
        <v>566</v>
      </c>
      <c r="B15" s="124">
        <v>0</v>
      </c>
      <c r="C15" s="124">
        <v>0</v>
      </c>
      <c r="D15" s="124">
        <f t="shared" si="2"/>
        <v>0</v>
      </c>
      <c r="E15" s="124">
        <v>0</v>
      </c>
      <c r="F15" s="124">
        <v>0</v>
      </c>
      <c r="G15" s="124">
        <f t="shared" si="3"/>
        <v>0</v>
      </c>
      <c r="H15" s="62" t="s">
        <v>598</v>
      </c>
    </row>
    <row r="16" spans="1:8">
      <c r="A16" s="164" t="s">
        <v>564</v>
      </c>
      <c r="B16" s="124">
        <v>0</v>
      </c>
      <c r="C16" s="124">
        <v>0</v>
      </c>
      <c r="D16" s="124">
        <f t="shared" si="2"/>
        <v>0</v>
      </c>
      <c r="E16" s="124">
        <v>0</v>
      </c>
      <c r="F16" s="124">
        <v>0</v>
      </c>
      <c r="G16" s="124">
        <f t="shared" si="3"/>
        <v>0</v>
      </c>
      <c r="H16" s="62" t="s">
        <v>597</v>
      </c>
    </row>
    <row r="17" spans="1:8">
      <c r="A17" s="164" t="s">
        <v>562</v>
      </c>
      <c r="B17" s="124">
        <v>0</v>
      </c>
      <c r="C17" s="124">
        <v>0</v>
      </c>
      <c r="D17" s="124">
        <f t="shared" si="2"/>
        <v>0</v>
      </c>
      <c r="E17" s="124">
        <v>0</v>
      </c>
      <c r="F17" s="124">
        <v>0</v>
      </c>
      <c r="G17" s="124">
        <f t="shared" si="3"/>
        <v>0</v>
      </c>
      <c r="H17" s="62" t="s">
        <v>596</v>
      </c>
    </row>
    <row r="18" spans="1:8">
      <c r="A18" s="164" t="s">
        <v>560</v>
      </c>
      <c r="B18" s="124">
        <v>0</v>
      </c>
      <c r="C18" s="124">
        <v>0</v>
      </c>
      <c r="D18" s="124">
        <f t="shared" si="2"/>
        <v>0</v>
      </c>
      <c r="E18" s="124">
        <v>0</v>
      </c>
      <c r="F18" s="124">
        <v>0</v>
      </c>
      <c r="G18" s="124">
        <f t="shared" si="3"/>
        <v>0</v>
      </c>
      <c r="H18" s="62" t="s">
        <v>595</v>
      </c>
    </row>
    <row r="19" spans="1:8">
      <c r="A19" s="77" t="s">
        <v>558</v>
      </c>
      <c r="B19" s="124">
        <f t="shared" ref="B19:G19" si="4">SUM(B20:B26)</f>
        <v>0</v>
      </c>
      <c r="C19" s="124">
        <f t="shared" si="4"/>
        <v>0</v>
      </c>
      <c r="D19" s="124">
        <f t="shared" si="4"/>
        <v>0</v>
      </c>
      <c r="E19" s="124">
        <f t="shared" si="4"/>
        <v>0</v>
      </c>
      <c r="F19" s="124">
        <f t="shared" si="4"/>
        <v>0</v>
      </c>
      <c r="G19" s="124">
        <f t="shared" si="4"/>
        <v>0</v>
      </c>
    </row>
    <row r="20" spans="1:8">
      <c r="A20" s="164" t="s">
        <v>681</v>
      </c>
      <c r="B20" s="124">
        <v>0</v>
      </c>
      <c r="C20" s="124">
        <v>0</v>
      </c>
      <c r="D20" s="124">
        <f t="shared" ref="D20:D26" si="5">B20+C20</f>
        <v>0</v>
      </c>
      <c r="E20" s="124">
        <v>0</v>
      </c>
      <c r="F20" s="124">
        <v>0</v>
      </c>
      <c r="G20" s="124">
        <f t="shared" ref="G20:G26" si="6">D20-E20</f>
        <v>0</v>
      </c>
      <c r="H20" s="62" t="s">
        <v>594</v>
      </c>
    </row>
    <row r="21" spans="1:8">
      <c r="A21" s="164" t="s">
        <v>556</v>
      </c>
      <c r="B21" s="124">
        <v>0</v>
      </c>
      <c r="C21" s="124">
        <v>0</v>
      </c>
      <c r="D21" s="124">
        <f t="shared" si="5"/>
        <v>0</v>
      </c>
      <c r="E21" s="124">
        <v>0</v>
      </c>
      <c r="F21" s="124">
        <v>0</v>
      </c>
      <c r="G21" s="124">
        <f t="shared" si="6"/>
        <v>0</v>
      </c>
      <c r="H21" s="62" t="s">
        <v>593</v>
      </c>
    </row>
    <row r="22" spans="1:8">
      <c r="A22" s="164" t="s">
        <v>554</v>
      </c>
      <c r="B22" s="124">
        <v>0</v>
      </c>
      <c r="C22" s="124">
        <v>0</v>
      </c>
      <c r="D22" s="124">
        <f t="shared" si="5"/>
        <v>0</v>
      </c>
      <c r="E22" s="124">
        <v>0</v>
      </c>
      <c r="F22" s="124">
        <v>0</v>
      </c>
      <c r="G22" s="124">
        <f t="shared" si="6"/>
        <v>0</v>
      </c>
      <c r="H22" s="62" t="s">
        <v>592</v>
      </c>
    </row>
    <row r="23" spans="1:8">
      <c r="A23" s="164" t="s">
        <v>552</v>
      </c>
      <c r="B23" s="124">
        <v>0</v>
      </c>
      <c r="C23" s="124">
        <v>0</v>
      </c>
      <c r="D23" s="124">
        <f t="shared" si="5"/>
        <v>0</v>
      </c>
      <c r="E23" s="124">
        <v>0</v>
      </c>
      <c r="F23" s="124">
        <v>0</v>
      </c>
      <c r="G23" s="124">
        <f t="shared" si="6"/>
        <v>0</v>
      </c>
      <c r="H23" s="62" t="s">
        <v>591</v>
      </c>
    </row>
    <row r="24" spans="1:8">
      <c r="A24" s="164" t="s">
        <v>682</v>
      </c>
      <c r="B24" s="124">
        <v>0</v>
      </c>
      <c r="C24" s="124">
        <v>0</v>
      </c>
      <c r="D24" s="124">
        <f t="shared" si="5"/>
        <v>0</v>
      </c>
      <c r="E24" s="124">
        <v>0</v>
      </c>
      <c r="F24" s="124">
        <v>0</v>
      </c>
      <c r="G24" s="124">
        <f t="shared" si="6"/>
        <v>0</v>
      </c>
      <c r="H24" s="62" t="s">
        <v>590</v>
      </c>
    </row>
    <row r="25" spans="1:8">
      <c r="A25" s="164" t="s">
        <v>549</v>
      </c>
      <c r="B25" s="124">
        <v>0</v>
      </c>
      <c r="C25" s="124">
        <v>0</v>
      </c>
      <c r="D25" s="124">
        <f t="shared" si="5"/>
        <v>0</v>
      </c>
      <c r="E25" s="124">
        <v>0</v>
      </c>
      <c r="F25" s="124">
        <v>0</v>
      </c>
      <c r="G25" s="124">
        <f t="shared" si="6"/>
        <v>0</v>
      </c>
      <c r="H25" s="62" t="s">
        <v>589</v>
      </c>
    </row>
    <row r="26" spans="1:8">
      <c r="A26" s="164" t="s">
        <v>547</v>
      </c>
      <c r="B26" s="124">
        <v>0</v>
      </c>
      <c r="C26" s="124">
        <v>0</v>
      </c>
      <c r="D26" s="124">
        <f t="shared" si="5"/>
        <v>0</v>
      </c>
      <c r="E26" s="124">
        <v>0</v>
      </c>
      <c r="F26" s="124">
        <v>0</v>
      </c>
      <c r="G26" s="124">
        <f t="shared" si="6"/>
        <v>0</v>
      </c>
      <c r="H26" s="62" t="s">
        <v>588</v>
      </c>
    </row>
    <row r="27" spans="1:8">
      <c r="A27" s="77" t="s">
        <v>545</v>
      </c>
      <c r="B27" s="124">
        <f t="shared" ref="B27:G27" si="7">SUM(B28:B36)</f>
        <v>0</v>
      </c>
      <c r="C27" s="124">
        <f t="shared" si="7"/>
        <v>0</v>
      </c>
      <c r="D27" s="124">
        <f t="shared" si="7"/>
        <v>0</v>
      </c>
      <c r="E27" s="124">
        <f t="shared" si="7"/>
        <v>0</v>
      </c>
      <c r="F27" s="124">
        <f t="shared" si="7"/>
        <v>0</v>
      </c>
      <c r="G27" s="124">
        <f t="shared" si="7"/>
        <v>0</v>
      </c>
    </row>
    <row r="28" spans="1:8">
      <c r="A28" s="165" t="s">
        <v>544</v>
      </c>
      <c r="B28" s="124">
        <v>0</v>
      </c>
      <c r="C28" s="124">
        <v>0</v>
      </c>
      <c r="D28" s="124">
        <f t="shared" ref="D28:D36" si="8">B28+C28</f>
        <v>0</v>
      </c>
      <c r="E28" s="124">
        <v>0</v>
      </c>
      <c r="F28" s="124">
        <v>0</v>
      </c>
      <c r="G28" s="124">
        <f t="shared" ref="G28:G36" si="9">D28-E28</f>
        <v>0</v>
      </c>
      <c r="H28" s="62" t="s">
        <v>587</v>
      </c>
    </row>
    <row r="29" spans="1:8">
      <c r="A29" s="164" t="s">
        <v>542</v>
      </c>
      <c r="B29" s="124">
        <v>0</v>
      </c>
      <c r="C29" s="124">
        <v>0</v>
      </c>
      <c r="D29" s="124">
        <f t="shared" si="8"/>
        <v>0</v>
      </c>
      <c r="E29" s="124">
        <v>0</v>
      </c>
      <c r="F29" s="124">
        <v>0</v>
      </c>
      <c r="G29" s="124">
        <f t="shared" si="9"/>
        <v>0</v>
      </c>
      <c r="H29" s="62" t="s">
        <v>586</v>
      </c>
    </row>
    <row r="30" spans="1:8">
      <c r="A30" s="164" t="s">
        <v>683</v>
      </c>
      <c r="B30" s="124">
        <v>0</v>
      </c>
      <c r="C30" s="124">
        <v>0</v>
      </c>
      <c r="D30" s="124">
        <f t="shared" si="8"/>
        <v>0</v>
      </c>
      <c r="E30" s="124">
        <v>0</v>
      </c>
      <c r="F30" s="124">
        <v>0</v>
      </c>
      <c r="G30" s="124">
        <f t="shared" si="9"/>
        <v>0</v>
      </c>
      <c r="H30" s="62" t="s">
        <v>585</v>
      </c>
    </row>
    <row r="31" spans="1:8">
      <c r="A31" s="164" t="s">
        <v>539</v>
      </c>
      <c r="B31" s="124">
        <v>0</v>
      </c>
      <c r="C31" s="124">
        <v>0</v>
      </c>
      <c r="D31" s="124">
        <f t="shared" si="8"/>
        <v>0</v>
      </c>
      <c r="E31" s="124">
        <v>0</v>
      </c>
      <c r="F31" s="124">
        <v>0</v>
      </c>
      <c r="G31" s="124">
        <f t="shared" si="9"/>
        <v>0</v>
      </c>
      <c r="H31" s="62" t="s">
        <v>584</v>
      </c>
    </row>
    <row r="32" spans="1:8">
      <c r="A32" s="164" t="s">
        <v>537</v>
      </c>
      <c r="B32" s="124">
        <v>0</v>
      </c>
      <c r="C32" s="124">
        <v>0</v>
      </c>
      <c r="D32" s="124">
        <f t="shared" si="8"/>
        <v>0</v>
      </c>
      <c r="E32" s="124">
        <v>0</v>
      </c>
      <c r="F32" s="124">
        <v>0</v>
      </c>
      <c r="G32" s="124">
        <f t="shared" si="9"/>
        <v>0</v>
      </c>
      <c r="H32" s="62" t="s">
        <v>583</v>
      </c>
    </row>
    <row r="33" spans="1:8">
      <c r="A33" s="164" t="s">
        <v>535</v>
      </c>
      <c r="B33" s="124">
        <v>0</v>
      </c>
      <c r="C33" s="124">
        <v>0</v>
      </c>
      <c r="D33" s="124">
        <f t="shared" si="8"/>
        <v>0</v>
      </c>
      <c r="E33" s="124">
        <v>0</v>
      </c>
      <c r="F33" s="124">
        <v>0</v>
      </c>
      <c r="G33" s="124">
        <f t="shared" si="9"/>
        <v>0</v>
      </c>
      <c r="H33" s="62" t="s">
        <v>582</v>
      </c>
    </row>
    <row r="34" spans="1:8">
      <c r="A34" s="164" t="s">
        <v>533</v>
      </c>
      <c r="B34" s="124">
        <v>0</v>
      </c>
      <c r="C34" s="124">
        <v>0</v>
      </c>
      <c r="D34" s="124">
        <f t="shared" si="8"/>
        <v>0</v>
      </c>
      <c r="E34" s="124">
        <v>0</v>
      </c>
      <c r="F34" s="124">
        <v>0</v>
      </c>
      <c r="G34" s="124">
        <f t="shared" si="9"/>
        <v>0</v>
      </c>
      <c r="H34" s="62" t="s">
        <v>581</v>
      </c>
    </row>
    <row r="35" spans="1:8">
      <c r="A35" s="164" t="s">
        <v>531</v>
      </c>
      <c r="B35" s="124">
        <v>0</v>
      </c>
      <c r="C35" s="124">
        <v>0</v>
      </c>
      <c r="D35" s="124">
        <f t="shared" si="8"/>
        <v>0</v>
      </c>
      <c r="E35" s="124">
        <v>0</v>
      </c>
      <c r="F35" s="124">
        <v>0</v>
      </c>
      <c r="G35" s="124">
        <f t="shared" si="9"/>
        <v>0</v>
      </c>
      <c r="H35" s="62" t="s">
        <v>580</v>
      </c>
    </row>
    <row r="36" spans="1:8">
      <c r="A36" s="164" t="s">
        <v>529</v>
      </c>
      <c r="B36" s="124">
        <v>0</v>
      </c>
      <c r="C36" s="124">
        <v>0</v>
      </c>
      <c r="D36" s="124">
        <f t="shared" si="8"/>
        <v>0</v>
      </c>
      <c r="E36" s="124">
        <v>0</v>
      </c>
      <c r="F36" s="124">
        <v>0</v>
      </c>
      <c r="G36" s="124">
        <f t="shared" si="9"/>
        <v>0</v>
      </c>
      <c r="H36" s="62" t="s">
        <v>579</v>
      </c>
    </row>
    <row r="37" spans="1:8">
      <c r="A37" s="175" t="s">
        <v>527</v>
      </c>
      <c r="B37" s="124">
        <f t="shared" ref="B37:G37" si="10">SUM(B38:B41)</f>
        <v>0</v>
      </c>
      <c r="C37" s="124">
        <f t="shared" si="10"/>
        <v>0</v>
      </c>
      <c r="D37" s="124">
        <f t="shared" si="10"/>
        <v>0</v>
      </c>
      <c r="E37" s="124">
        <f t="shared" si="10"/>
        <v>0</v>
      </c>
      <c r="F37" s="124">
        <f t="shared" si="10"/>
        <v>0</v>
      </c>
      <c r="G37" s="124">
        <f t="shared" si="10"/>
        <v>0</v>
      </c>
    </row>
    <row r="38" spans="1:8" ht="30">
      <c r="A38" s="165" t="s">
        <v>526</v>
      </c>
      <c r="B38" s="124">
        <v>0</v>
      </c>
      <c r="C38" s="124">
        <v>0</v>
      </c>
      <c r="D38" s="124">
        <f>B38+C38</f>
        <v>0</v>
      </c>
      <c r="E38" s="124">
        <v>0</v>
      </c>
      <c r="F38" s="124">
        <v>0</v>
      </c>
      <c r="G38" s="124">
        <f>D38-E38</f>
        <v>0</v>
      </c>
      <c r="H38" s="62" t="s">
        <v>578</v>
      </c>
    </row>
    <row r="39" spans="1:8" ht="30">
      <c r="A39" s="165" t="s">
        <v>524</v>
      </c>
      <c r="B39" s="124">
        <v>0</v>
      </c>
      <c r="C39" s="124">
        <v>0</v>
      </c>
      <c r="D39" s="124">
        <f>B39+C39</f>
        <v>0</v>
      </c>
      <c r="E39" s="124">
        <v>0</v>
      </c>
      <c r="F39" s="124">
        <v>0</v>
      </c>
      <c r="G39" s="124">
        <f>D39-E39</f>
        <v>0</v>
      </c>
      <c r="H39" s="62" t="s">
        <v>577</v>
      </c>
    </row>
    <row r="40" spans="1:8">
      <c r="A40" s="165" t="s">
        <v>522</v>
      </c>
      <c r="B40" s="124">
        <v>0</v>
      </c>
      <c r="C40" s="124">
        <v>0</v>
      </c>
      <c r="D40" s="124">
        <f>B40+C40</f>
        <v>0</v>
      </c>
      <c r="E40" s="124">
        <v>0</v>
      </c>
      <c r="F40" s="124">
        <v>0</v>
      </c>
      <c r="G40" s="124">
        <f>D40-E40</f>
        <v>0</v>
      </c>
      <c r="H40" s="62" t="s">
        <v>576</v>
      </c>
    </row>
    <row r="41" spans="1:8">
      <c r="A41" s="165" t="s">
        <v>520</v>
      </c>
      <c r="B41" s="124">
        <v>0</v>
      </c>
      <c r="C41" s="124">
        <v>0</v>
      </c>
      <c r="D41" s="124">
        <f>B41+C41</f>
        <v>0</v>
      </c>
      <c r="E41" s="124">
        <v>0</v>
      </c>
      <c r="F41" s="124">
        <v>0</v>
      </c>
      <c r="G41" s="124">
        <f>D41-E41</f>
        <v>0</v>
      </c>
      <c r="H41" s="62" t="s">
        <v>575</v>
      </c>
    </row>
    <row r="42" spans="1:8">
      <c r="A42" s="165"/>
      <c r="B42" s="124"/>
      <c r="C42" s="124"/>
      <c r="D42" s="124"/>
      <c r="E42" s="124"/>
      <c r="F42" s="124"/>
      <c r="G42" s="124"/>
    </row>
    <row r="43" spans="1:8">
      <c r="A43" s="74" t="s">
        <v>684</v>
      </c>
      <c r="B43" s="126">
        <f t="shared" ref="B43:G43" si="11">B44+B53+B61+B71</f>
        <v>0</v>
      </c>
      <c r="C43" s="126">
        <f t="shared" si="11"/>
        <v>0</v>
      </c>
      <c r="D43" s="126">
        <f t="shared" si="11"/>
        <v>0</v>
      </c>
      <c r="E43" s="126">
        <f t="shared" si="11"/>
        <v>0</v>
      </c>
      <c r="F43" s="126">
        <f t="shared" si="11"/>
        <v>0</v>
      </c>
      <c r="G43" s="126">
        <f t="shared" si="11"/>
        <v>0</v>
      </c>
    </row>
    <row r="44" spans="1:8">
      <c r="A44" s="77" t="s">
        <v>603</v>
      </c>
      <c r="B44" s="124">
        <f t="shared" ref="B44:G44" si="12">SUM(B45:B52)</f>
        <v>0</v>
      </c>
      <c r="C44" s="124">
        <f t="shared" si="12"/>
        <v>0</v>
      </c>
      <c r="D44" s="124">
        <f t="shared" si="12"/>
        <v>0</v>
      </c>
      <c r="E44" s="124">
        <f t="shared" si="12"/>
        <v>0</v>
      </c>
      <c r="F44" s="124">
        <f t="shared" si="12"/>
        <v>0</v>
      </c>
      <c r="G44" s="124">
        <f t="shared" si="12"/>
        <v>0</v>
      </c>
    </row>
    <row r="45" spans="1:8">
      <c r="A45" s="165" t="s">
        <v>574</v>
      </c>
      <c r="B45" s="124">
        <v>0</v>
      </c>
      <c r="C45" s="124">
        <v>0</v>
      </c>
      <c r="D45" s="124">
        <f t="shared" ref="D45:D52" si="13">B45+C45</f>
        <v>0</v>
      </c>
      <c r="E45" s="124">
        <v>0</v>
      </c>
      <c r="F45" s="124">
        <v>0</v>
      </c>
      <c r="G45" s="124">
        <f t="shared" ref="G45:G52" si="14">D45-E45</f>
        <v>0</v>
      </c>
      <c r="H45" s="62" t="s">
        <v>573</v>
      </c>
    </row>
    <row r="46" spans="1:8">
      <c r="A46" s="165" t="s">
        <v>572</v>
      </c>
      <c r="B46" s="124">
        <v>0</v>
      </c>
      <c r="C46" s="124">
        <v>0</v>
      </c>
      <c r="D46" s="124">
        <f t="shared" si="13"/>
        <v>0</v>
      </c>
      <c r="E46" s="124">
        <v>0</v>
      </c>
      <c r="F46" s="124">
        <v>0</v>
      </c>
      <c r="G46" s="124">
        <f t="shared" si="14"/>
        <v>0</v>
      </c>
      <c r="H46" s="62" t="s">
        <v>571</v>
      </c>
    </row>
    <row r="47" spans="1:8">
      <c r="A47" s="165" t="s">
        <v>570</v>
      </c>
      <c r="B47" s="124">
        <v>0</v>
      </c>
      <c r="C47" s="124">
        <v>0</v>
      </c>
      <c r="D47" s="124">
        <f t="shared" si="13"/>
        <v>0</v>
      </c>
      <c r="E47" s="124">
        <v>0</v>
      </c>
      <c r="F47" s="124">
        <v>0</v>
      </c>
      <c r="G47" s="124">
        <f t="shared" si="14"/>
        <v>0</v>
      </c>
      <c r="H47" s="62" t="s">
        <v>569</v>
      </c>
    </row>
    <row r="48" spans="1:8">
      <c r="A48" s="165" t="s">
        <v>568</v>
      </c>
      <c r="B48" s="124">
        <v>0</v>
      </c>
      <c r="C48" s="124">
        <v>0</v>
      </c>
      <c r="D48" s="124">
        <f t="shared" si="13"/>
        <v>0</v>
      </c>
      <c r="E48" s="124">
        <v>0</v>
      </c>
      <c r="F48" s="124">
        <v>0</v>
      </c>
      <c r="G48" s="124">
        <f t="shared" si="14"/>
        <v>0</v>
      </c>
      <c r="H48" s="62" t="s">
        <v>567</v>
      </c>
    </row>
    <row r="49" spans="1:8">
      <c r="A49" s="165" t="s">
        <v>566</v>
      </c>
      <c r="B49" s="124">
        <v>0</v>
      </c>
      <c r="C49" s="124">
        <v>0</v>
      </c>
      <c r="D49" s="124">
        <f t="shared" si="13"/>
        <v>0</v>
      </c>
      <c r="E49" s="124">
        <v>0</v>
      </c>
      <c r="F49" s="124">
        <v>0</v>
      </c>
      <c r="G49" s="124">
        <f t="shared" si="14"/>
        <v>0</v>
      </c>
      <c r="H49" s="62" t="s">
        <v>565</v>
      </c>
    </row>
    <row r="50" spans="1:8">
      <c r="A50" s="165" t="s">
        <v>564</v>
      </c>
      <c r="B50" s="124">
        <v>0</v>
      </c>
      <c r="C50" s="124">
        <v>0</v>
      </c>
      <c r="D50" s="124">
        <f t="shared" si="13"/>
        <v>0</v>
      </c>
      <c r="E50" s="124">
        <v>0</v>
      </c>
      <c r="F50" s="124">
        <v>0</v>
      </c>
      <c r="G50" s="124">
        <f t="shared" si="14"/>
        <v>0</v>
      </c>
      <c r="H50" s="62" t="s">
        <v>563</v>
      </c>
    </row>
    <row r="51" spans="1:8">
      <c r="A51" s="165" t="s">
        <v>562</v>
      </c>
      <c r="B51" s="124">
        <v>0</v>
      </c>
      <c r="C51" s="124">
        <v>0</v>
      </c>
      <c r="D51" s="124">
        <f t="shared" si="13"/>
        <v>0</v>
      </c>
      <c r="E51" s="124">
        <v>0</v>
      </c>
      <c r="F51" s="124">
        <v>0</v>
      </c>
      <c r="G51" s="124">
        <f t="shared" si="14"/>
        <v>0</v>
      </c>
      <c r="H51" s="62" t="s">
        <v>561</v>
      </c>
    </row>
    <row r="52" spans="1:8">
      <c r="A52" s="165" t="s">
        <v>560</v>
      </c>
      <c r="B52" s="124">
        <v>0</v>
      </c>
      <c r="C52" s="124">
        <v>0</v>
      </c>
      <c r="D52" s="124">
        <f t="shared" si="13"/>
        <v>0</v>
      </c>
      <c r="E52" s="124">
        <v>0</v>
      </c>
      <c r="F52" s="124">
        <v>0</v>
      </c>
      <c r="G52" s="124">
        <f t="shared" si="14"/>
        <v>0</v>
      </c>
      <c r="H52" s="62" t="s">
        <v>559</v>
      </c>
    </row>
    <row r="53" spans="1:8">
      <c r="A53" s="77" t="s">
        <v>558</v>
      </c>
      <c r="B53" s="124">
        <f t="shared" ref="B53:G53" si="15">SUM(B54:B60)</f>
        <v>0</v>
      </c>
      <c r="C53" s="124">
        <f t="shared" si="15"/>
        <v>0</v>
      </c>
      <c r="D53" s="124">
        <f t="shared" si="15"/>
        <v>0</v>
      </c>
      <c r="E53" s="124">
        <f t="shared" si="15"/>
        <v>0</v>
      </c>
      <c r="F53" s="124">
        <f t="shared" si="15"/>
        <v>0</v>
      </c>
      <c r="G53" s="124">
        <f t="shared" si="15"/>
        <v>0</v>
      </c>
    </row>
    <row r="54" spans="1:8">
      <c r="A54" s="165" t="s">
        <v>681</v>
      </c>
      <c r="B54" s="124">
        <v>0</v>
      </c>
      <c r="C54" s="124">
        <v>0</v>
      </c>
      <c r="D54" s="124">
        <f t="shared" ref="D54:D60" si="16">B54+C54</f>
        <v>0</v>
      </c>
      <c r="E54" s="124">
        <v>0</v>
      </c>
      <c r="F54" s="124">
        <v>0</v>
      </c>
      <c r="G54" s="124">
        <f t="shared" ref="G54:G60" si="17">D54-E54</f>
        <v>0</v>
      </c>
      <c r="H54" s="62" t="s">
        <v>557</v>
      </c>
    </row>
    <row r="55" spans="1:8">
      <c r="A55" s="165" t="s">
        <v>556</v>
      </c>
      <c r="B55" s="124">
        <v>0</v>
      </c>
      <c r="C55" s="124">
        <v>0</v>
      </c>
      <c r="D55" s="124">
        <f t="shared" si="16"/>
        <v>0</v>
      </c>
      <c r="E55" s="124">
        <v>0</v>
      </c>
      <c r="F55" s="124">
        <v>0</v>
      </c>
      <c r="G55" s="124">
        <f t="shared" si="17"/>
        <v>0</v>
      </c>
      <c r="H55" s="62" t="s">
        <v>555</v>
      </c>
    </row>
    <row r="56" spans="1:8">
      <c r="A56" s="165" t="s">
        <v>554</v>
      </c>
      <c r="B56" s="124">
        <v>0</v>
      </c>
      <c r="C56" s="124">
        <v>0</v>
      </c>
      <c r="D56" s="124">
        <f t="shared" si="16"/>
        <v>0</v>
      </c>
      <c r="E56" s="124">
        <v>0</v>
      </c>
      <c r="F56" s="124">
        <v>0</v>
      </c>
      <c r="G56" s="124">
        <f t="shared" si="17"/>
        <v>0</v>
      </c>
      <c r="H56" s="62" t="s">
        <v>553</v>
      </c>
    </row>
    <row r="57" spans="1:8">
      <c r="A57" s="166" t="s">
        <v>552</v>
      </c>
      <c r="B57" s="124">
        <v>0</v>
      </c>
      <c r="C57" s="124">
        <v>0</v>
      </c>
      <c r="D57" s="124">
        <f t="shared" si="16"/>
        <v>0</v>
      </c>
      <c r="E57" s="124">
        <v>0</v>
      </c>
      <c r="F57" s="124">
        <v>0</v>
      </c>
      <c r="G57" s="124">
        <f t="shared" si="17"/>
        <v>0</v>
      </c>
      <c r="H57" s="62" t="s">
        <v>551</v>
      </c>
    </row>
    <row r="58" spans="1:8">
      <c r="A58" s="165" t="s">
        <v>682</v>
      </c>
      <c r="B58" s="124">
        <v>0</v>
      </c>
      <c r="C58" s="124">
        <v>0</v>
      </c>
      <c r="D58" s="124">
        <f t="shared" si="16"/>
        <v>0</v>
      </c>
      <c r="E58" s="124">
        <v>0</v>
      </c>
      <c r="F58" s="124">
        <v>0</v>
      </c>
      <c r="G58" s="124">
        <f t="shared" si="17"/>
        <v>0</v>
      </c>
      <c r="H58" s="62" t="s">
        <v>550</v>
      </c>
    </row>
    <row r="59" spans="1:8">
      <c r="A59" s="165" t="s">
        <v>549</v>
      </c>
      <c r="B59" s="124">
        <v>0</v>
      </c>
      <c r="C59" s="124">
        <v>0</v>
      </c>
      <c r="D59" s="124">
        <f t="shared" si="16"/>
        <v>0</v>
      </c>
      <c r="E59" s="124">
        <v>0</v>
      </c>
      <c r="F59" s="124">
        <v>0</v>
      </c>
      <c r="G59" s="124">
        <f t="shared" si="17"/>
        <v>0</v>
      </c>
      <c r="H59" s="62" t="s">
        <v>548</v>
      </c>
    </row>
    <row r="60" spans="1:8">
      <c r="A60" s="165" t="s">
        <v>547</v>
      </c>
      <c r="B60" s="124">
        <v>0</v>
      </c>
      <c r="C60" s="124">
        <v>0</v>
      </c>
      <c r="D60" s="124">
        <f t="shared" si="16"/>
        <v>0</v>
      </c>
      <c r="E60" s="124">
        <v>0</v>
      </c>
      <c r="F60" s="124">
        <v>0</v>
      </c>
      <c r="G60" s="124">
        <f t="shared" si="17"/>
        <v>0</v>
      </c>
      <c r="H60" s="62" t="s">
        <v>546</v>
      </c>
    </row>
    <row r="61" spans="1:8">
      <c r="A61" s="77" t="s">
        <v>545</v>
      </c>
      <c r="B61" s="124">
        <f t="shared" ref="B61:G61" si="18">SUM(B62:B70)</f>
        <v>0</v>
      </c>
      <c r="C61" s="124">
        <f t="shared" si="18"/>
        <v>0</v>
      </c>
      <c r="D61" s="124">
        <f t="shared" si="18"/>
        <v>0</v>
      </c>
      <c r="E61" s="124">
        <f t="shared" si="18"/>
        <v>0</v>
      </c>
      <c r="F61" s="124">
        <f t="shared" si="18"/>
        <v>0</v>
      </c>
      <c r="G61" s="124">
        <f t="shared" si="18"/>
        <v>0</v>
      </c>
    </row>
    <row r="62" spans="1:8">
      <c r="A62" s="165" t="s">
        <v>544</v>
      </c>
      <c r="B62" s="124">
        <v>0</v>
      </c>
      <c r="C62" s="124">
        <v>0</v>
      </c>
      <c r="D62" s="124">
        <f t="shared" ref="D62:D70" si="19">B62+C62</f>
        <v>0</v>
      </c>
      <c r="E62" s="124">
        <v>0</v>
      </c>
      <c r="F62" s="124">
        <v>0</v>
      </c>
      <c r="G62" s="124">
        <f t="shared" ref="G62:G70" si="20">D62-E62</f>
        <v>0</v>
      </c>
      <c r="H62" s="62" t="s">
        <v>543</v>
      </c>
    </row>
    <row r="63" spans="1:8">
      <c r="A63" s="165" t="s">
        <v>542</v>
      </c>
      <c r="B63" s="124">
        <v>0</v>
      </c>
      <c r="C63" s="124">
        <v>0</v>
      </c>
      <c r="D63" s="124">
        <f t="shared" si="19"/>
        <v>0</v>
      </c>
      <c r="E63" s="124">
        <v>0</v>
      </c>
      <c r="F63" s="124">
        <v>0</v>
      </c>
      <c r="G63" s="124">
        <f t="shared" si="20"/>
        <v>0</v>
      </c>
      <c r="H63" s="62" t="s">
        <v>541</v>
      </c>
    </row>
    <row r="64" spans="1:8">
      <c r="A64" s="165" t="s">
        <v>683</v>
      </c>
      <c r="B64" s="124">
        <v>0</v>
      </c>
      <c r="C64" s="124">
        <v>0</v>
      </c>
      <c r="D64" s="124">
        <f t="shared" si="19"/>
        <v>0</v>
      </c>
      <c r="E64" s="124">
        <v>0</v>
      </c>
      <c r="F64" s="124">
        <v>0</v>
      </c>
      <c r="G64" s="124">
        <f t="shared" si="20"/>
        <v>0</v>
      </c>
      <c r="H64" s="62" t="s">
        <v>540</v>
      </c>
    </row>
    <row r="65" spans="1:8">
      <c r="A65" s="165" t="s">
        <v>539</v>
      </c>
      <c r="B65" s="124">
        <v>0</v>
      </c>
      <c r="C65" s="124">
        <v>0</v>
      </c>
      <c r="D65" s="124">
        <f t="shared" si="19"/>
        <v>0</v>
      </c>
      <c r="E65" s="124">
        <v>0</v>
      </c>
      <c r="F65" s="124">
        <v>0</v>
      </c>
      <c r="G65" s="124">
        <f t="shared" si="20"/>
        <v>0</v>
      </c>
      <c r="H65" s="62" t="s">
        <v>538</v>
      </c>
    </row>
    <row r="66" spans="1:8">
      <c r="A66" s="165" t="s">
        <v>537</v>
      </c>
      <c r="B66" s="124">
        <v>0</v>
      </c>
      <c r="C66" s="124">
        <v>0</v>
      </c>
      <c r="D66" s="124">
        <f t="shared" si="19"/>
        <v>0</v>
      </c>
      <c r="E66" s="124">
        <v>0</v>
      </c>
      <c r="F66" s="124">
        <v>0</v>
      </c>
      <c r="G66" s="124">
        <f t="shared" si="20"/>
        <v>0</v>
      </c>
      <c r="H66" s="62" t="s">
        <v>536</v>
      </c>
    </row>
    <row r="67" spans="1:8">
      <c r="A67" s="165" t="s">
        <v>535</v>
      </c>
      <c r="B67" s="124">
        <v>0</v>
      </c>
      <c r="C67" s="124">
        <v>0</v>
      </c>
      <c r="D67" s="124">
        <f t="shared" si="19"/>
        <v>0</v>
      </c>
      <c r="E67" s="124">
        <v>0</v>
      </c>
      <c r="F67" s="124">
        <v>0</v>
      </c>
      <c r="G67" s="124">
        <f t="shared" si="20"/>
        <v>0</v>
      </c>
      <c r="H67" s="62" t="s">
        <v>534</v>
      </c>
    </row>
    <row r="68" spans="1:8">
      <c r="A68" s="165" t="s">
        <v>533</v>
      </c>
      <c r="B68" s="124">
        <v>0</v>
      </c>
      <c r="C68" s="124">
        <v>0</v>
      </c>
      <c r="D68" s="124">
        <f t="shared" si="19"/>
        <v>0</v>
      </c>
      <c r="E68" s="124">
        <v>0</v>
      </c>
      <c r="F68" s="124">
        <v>0</v>
      </c>
      <c r="G68" s="124">
        <f t="shared" si="20"/>
        <v>0</v>
      </c>
      <c r="H68" s="62" t="s">
        <v>532</v>
      </c>
    </row>
    <row r="69" spans="1:8">
      <c r="A69" s="165" t="s">
        <v>531</v>
      </c>
      <c r="B69" s="124">
        <v>0</v>
      </c>
      <c r="C69" s="124">
        <v>0</v>
      </c>
      <c r="D69" s="124">
        <f t="shared" si="19"/>
        <v>0</v>
      </c>
      <c r="E69" s="124">
        <v>0</v>
      </c>
      <c r="F69" s="124">
        <v>0</v>
      </c>
      <c r="G69" s="124">
        <f t="shared" si="20"/>
        <v>0</v>
      </c>
      <c r="H69" s="62" t="s">
        <v>530</v>
      </c>
    </row>
    <row r="70" spans="1:8">
      <c r="A70" s="165" t="s">
        <v>529</v>
      </c>
      <c r="B70" s="124">
        <v>0</v>
      </c>
      <c r="C70" s="124">
        <v>0</v>
      </c>
      <c r="D70" s="124">
        <f t="shared" si="19"/>
        <v>0</v>
      </c>
      <c r="E70" s="124">
        <v>0</v>
      </c>
      <c r="F70" s="124">
        <v>0</v>
      </c>
      <c r="G70" s="124">
        <f t="shared" si="20"/>
        <v>0</v>
      </c>
      <c r="H70" s="62" t="s">
        <v>528</v>
      </c>
    </row>
    <row r="71" spans="1:8">
      <c r="A71" s="175" t="s">
        <v>527</v>
      </c>
      <c r="B71" s="127">
        <f t="shared" ref="B71:G71" si="21">SUM(B72:B75)</f>
        <v>0</v>
      </c>
      <c r="C71" s="127">
        <f t="shared" si="21"/>
        <v>0</v>
      </c>
      <c r="D71" s="127">
        <f t="shared" si="21"/>
        <v>0</v>
      </c>
      <c r="E71" s="127">
        <f t="shared" si="21"/>
        <v>0</v>
      </c>
      <c r="F71" s="127">
        <f t="shared" si="21"/>
        <v>0</v>
      </c>
      <c r="G71" s="127">
        <f t="shared" si="21"/>
        <v>0</v>
      </c>
    </row>
    <row r="72" spans="1:8" ht="30">
      <c r="A72" s="165" t="s">
        <v>526</v>
      </c>
      <c r="B72" s="124">
        <v>0</v>
      </c>
      <c r="C72" s="124">
        <v>0</v>
      </c>
      <c r="D72" s="124">
        <f>B72+C72</f>
        <v>0</v>
      </c>
      <c r="E72" s="124">
        <v>0</v>
      </c>
      <c r="F72" s="124">
        <v>0</v>
      </c>
      <c r="G72" s="124">
        <f>D72-E72</f>
        <v>0</v>
      </c>
      <c r="H72" s="62" t="s">
        <v>525</v>
      </c>
    </row>
    <row r="73" spans="1:8" ht="30">
      <c r="A73" s="165" t="s">
        <v>524</v>
      </c>
      <c r="B73" s="124">
        <v>0</v>
      </c>
      <c r="C73" s="124">
        <v>0</v>
      </c>
      <c r="D73" s="124">
        <f>B73+C73</f>
        <v>0</v>
      </c>
      <c r="E73" s="124">
        <v>0</v>
      </c>
      <c r="F73" s="124">
        <v>0</v>
      </c>
      <c r="G73" s="124">
        <f>D73-E73</f>
        <v>0</v>
      </c>
      <c r="H73" s="62" t="s">
        <v>523</v>
      </c>
    </row>
    <row r="74" spans="1:8">
      <c r="A74" s="165" t="s">
        <v>522</v>
      </c>
      <c r="B74" s="124">
        <v>0</v>
      </c>
      <c r="C74" s="124">
        <v>0</v>
      </c>
      <c r="D74" s="124">
        <f>B74+C74</f>
        <v>0</v>
      </c>
      <c r="E74" s="124">
        <v>0</v>
      </c>
      <c r="F74" s="124">
        <v>0</v>
      </c>
      <c r="G74" s="124">
        <f>D74-E74</f>
        <v>0</v>
      </c>
      <c r="H74" s="62" t="s">
        <v>521</v>
      </c>
    </row>
    <row r="75" spans="1:8">
      <c r="A75" s="165" t="s">
        <v>520</v>
      </c>
      <c r="B75" s="124">
        <v>0</v>
      </c>
      <c r="C75" s="124">
        <v>0</v>
      </c>
      <c r="D75" s="124">
        <f>B75+C75</f>
        <v>0</v>
      </c>
      <c r="E75" s="124">
        <v>0</v>
      </c>
      <c r="F75" s="124">
        <v>0</v>
      </c>
      <c r="G75" s="124">
        <f>D75-E75</f>
        <v>0</v>
      </c>
      <c r="H75" s="62" t="s">
        <v>519</v>
      </c>
    </row>
    <row r="76" spans="1:8">
      <c r="A76" s="75"/>
      <c r="B76" s="128"/>
      <c r="C76" s="128"/>
      <c r="D76" s="128"/>
      <c r="E76" s="128"/>
      <c r="F76" s="128"/>
      <c r="G76" s="128"/>
    </row>
    <row r="77" spans="1:8">
      <c r="A77" s="74" t="s">
        <v>299</v>
      </c>
      <c r="B77" s="126">
        <f t="shared" ref="B77:G77" si="22">B9+B43</f>
        <v>8861092.25</v>
      </c>
      <c r="C77" s="126">
        <f t="shared" si="22"/>
        <v>519893.01</v>
      </c>
      <c r="D77" s="126">
        <f t="shared" si="22"/>
        <v>9380985.2599999998</v>
      </c>
      <c r="E77" s="126">
        <f t="shared" si="22"/>
        <v>3826586.52</v>
      </c>
      <c r="F77" s="126">
        <f t="shared" si="22"/>
        <v>3826586.52</v>
      </c>
      <c r="G77" s="126">
        <f t="shared" si="22"/>
        <v>5554398.7400000002</v>
      </c>
    </row>
    <row r="78" spans="1:8">
      <c r="A78" s="73"/>
      <c r="B78" s="61"/>
      <c r="C78" s="61"/>
      <c r="D78" s="61"/>
      <c r="E78" s="61"/>
      <c r="F78" s="61"/>
      <c r="G78" s="61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A8EB-5F4D-426F-A1C2-2E166F03BE95}">
  <dimension ref="A1:G34"/>
  <sheetViews>
    <sheetView topLeftCell="A22" zoomScaleNormal="100" workbookViewId="0">
      <selection activeCell="C52" sqref="C5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93" t="s">
        <v>622</v>
      </c>
      <c r="B1" s="192"/>
      <c r="C1" s="192"/>
      <c r="D1" s="192"/>
      <c r="E1" s="192"/>
      <c r="F1" s="192"/>
      <c r="G1" s="192"/>
    </row>
    <row r="2" spans="1:7">
      <c r="A2" s="178" t="s">
        <v>121</v>
      </c>
      <c r="B2" s="179"/>
      <c r="C2" s="179"/>
      <c r="D2" s="179"/>
      <c r="E2" s="179"/>
      <c r="F2" s="179"/>
      <c r="G2" s="180"/>
    </row>
    <row r="3" spans="1:7">
      <c r="A3" s="181" t="s">
        <v>504</v>
      </c>
      <c r="B3" s="182"/>
      <c r="C3" s="182"/>
      <c r="D3" s="182"/>
      <c r="E3" s="182"/>
      <c r="F3" s="182"/>
      <c r="G3" s="183"/>
    </row>
    <row r="4" spans="1:7">
      <c r="A4" s="181" t="s">
        <v>621</v>
      </c>
      <c r="B4" s="182"/>
      <c r="C4" s="182"/>
      <c r="D4" s="182"/>
      <c r="E4" s="182"/>
      <c r="F4" s="182"/>
      <c r="G4" s="183"/>
    </row>
    <row r="5" spans="1:7">
      <c r="A5" s="181" t="s">
        <v>187</v>
      </c>
      <c r="B5" s="182"/>
      <c r="C5" s="182"/>
      <c r="D5" s="182"/>
      <c r="E5" s="182"/>
      <c r="F5" s="182"/>
      <c r="G5" s="183"/>
    </row>
    <row r="6" spans="1:7">
      <c r="A6" s="184" t="s">
        <v>2</v>
      </c>
      <c r="B6" s="185"/>
      <c r="C6" s="185"/>
      <c r="D6" s="185"/>
      <c r="E6" s="185"/>
      <c r="F6" s="185"/>
      <c r="G6" s="186"/>
    </row>
    <row r="7" spans="1:7">
      <c r="A7" s="189" t="s">
        <v>620</v>
      </c>
      <c r="B7" s="194" t="s">
        <v>502</v>
      </c>
      <c r="C7" s="194"/>
      <c r="D7" s="194"/>
      <c r="E7" s="194"/>
      <c r="F7" s="194"/>
      <c r="G7" s="194" t="s">
        <v>501</v>
      </c>
    </row>
    <row r="8" spans="1:7" ht="30">
      <c r="A8" s="190"/>
      <c r="B8" s="18" t="s">
        <v>500</v>
      </c>
      <c r="C8" s="65" t="s">
        <v>605</v>
      </c>
      <c r="D8" s="65" t="s">
        <v>291</v>
      </c>
      <c r="E8" s="65" t="s">
        <v>198</v>
      </c>
      <c r="F8" s="65" t="s">
        <v>215</v>
      </c>
      <c r="G8" s="203"/>
    </row>
    <row r="9" spans="1:7">
      <c r="A9" s="51" t="s">
        <v>619</v>
      </c>
      <c r="B9" s="129">
        <f t="shared" ref="B9:G9" si="0">B10+B11+B12+B15+B16+B19</f>
        <v>7906092.25</v>
      </c>
      <c r="C9" s="129">
        <f t="shared" si="0"/>
        <v>444893.01</v>
      </c>
      <c r="D9" s="129">
        <f t="shared" si="0"/>
        <v>8350985.2599999998</v>
      </c>
      <c r="E9" s="129">
        <f t="shared" si="0"/>
        <v>3377430.43</v>
      </c>
      <c r="F9" s="129">
        <f t="shared" si="0"/>
        <v>3377430.43</v>
      </c>
      <c r="G9" s="129">
        <f t="shared" si="0"/>
        <v>4973554.83</v>
      </c>
    </row>
    <row r="10" spans="1:7">
      <c r="A10" s="77" t="s">
        <v>685</v>
      </c>
      <c r="B10" s="130">
        <v>7906092.25</v>
      </c>
      <c r="C10" s="130">
        <v>444893.01</v>
      </c>
      <c r="D10" s="131">
        <f>B10+C10</f>
        <v>8350985.2599999998</v>
      </c>
      <c r="E10" s="130">
        <v>3377430.43</v>
      </c>
      <c r="F10" s="130">
        <v>3377430.43</v>
      </c>
      <c r="G10" s="131">
        <f>D10-E10</f>
        <v>4973554.83</v>
      </c>
    </row>
    <row r="11" spans="1:7">
      <c r="A11" s="77" t="s">
        <v>618</v>
      </c>
      <c r="B11" s="131">
        <v>0</v>
      </c>
      <c r="C11" s="131">
        <v>0</v>
      </c>
      <c r="D11" s="131">
        <f>B11+C11</f>
        <v>0</v>
      </c>
      <c r="E11" s="131">
        <v>0</v>
      </c>
      <c r="F11" s="131">
        <v>0</v>
      </c>
      <c r="G11" s="131">
        <f>D11-E11</f>
        <v>0</v>
      </c>
    </row>
    <row r="12" spans="1:7">
      <c r="A12" s="77" t="s">
        <v>617</v>
      </c>
      <c r="B12" s="131">
        <f t="shared" ref="B12:G12" si="1">B13+B14</f>
        <v>0</v>
      </c>
      <c r="C12" s="131">
        <f t="shared" si="1"/>
        <v>0</v>
      </c>
      <c r="D12" s="131">
        <f t="shared" si="1"/>
        <v>0</v>
      </c>
      <c r="E12" s="131">
        <f t="shared" si="1"/>
        <v>0</v>
      </c>
      <c r="F12" s="131">
        <f t="shared" si="1"/>
        <v>0</v>
      </c>
      <c r="G12" s="131">
        <f t="shared" si="1"/>
        <v>0</v>
      </c>
    </row>
    <row r="13" spans="1:7">
      <c r="A13" s="164" t="s">
        <v>616</v>
      </c>
      <c r="B13" s="131">
        <v>0</v>
      </c>
      <c r="C13" s="131">
        <v>0</v>
      </c>
      <c r="D13" s="131">
        <f>B13+C13</f>
        <v>0</v>
      </c>
      <c r="E13" s="131">
        <v>0</v>
      </c>
      <c r="F13" s="131">
        <v>0</v>
      </c>
      <c r="G13" s="131">
        <f>D13-E13</f>
        <v>0</v>
      </c>
    </row>
    <row r="14" spans="1:7">
      <c r="A14" s="164" t="s">
        <v>615</v>
      </c>
      <c r="B14" s="131">
        <v>0</v>
      </c>
      <c r="C14" s="131">
        <v>0</v>
      </c>
      <c r="D14" s="131">
        <f>B14+C14</f>
        <v>0</v>
      </c>
      <c r="E14" s="131">
        <v>0</v>
      </c>
      <c r="F14" s="131">
        <v>0</v>
      </c>
      <c r="G14" s="131">
        <f>D14-E14</f>
        <v>0</v>
      </c>
    </row>
    <row r="15" spans="1:7">
      <c r="A15" s="77" t="s">
        <v>614</v>
      </c>
      <c r="B15" s="131">
        <v>0</v>
      </c>
      <c r="C15" s="131">
        <v>0</v>
      </c>
      <c r="D15" s="131">
        <f>B15+C15</f>
        <v>0</v>
      </c>
      <c r="E15" s="131">
        <v>0</v>
      </c>
      <c r="F15" s="131">
        <v>0</v>
      </c>
      <c r="G15" s="131">
        <f>D15-E15</f>
        <v>0</v>
      </c>
    </row>
    <row r="16" spans="1:7" ht="30">
      <c r="A16" s="175" t="s">
        <v>613</v>
      </c>
      <c r="B16" s="131">
        <f t="shared" ref="B16:G16" si="2">B17+B18</f>
        <v>0</v>
      </c>
      <c r="C16" s="131">
        <f t="shared" si="2"/>
        <v>0</v>
      </c>
      <c r="D16" s="131">
        <f t="shared" si="2"/>
        <v>0</v>
      </c>
      <c r="E16" s="131">
        <f t="shared" si="2"/>
        <v>0</v>
      </c>
      <c r="F16" s="131">
        <f t="shared" si="2"/>
        <v>0</v>
      </c>
      <c r="G16" s="131">
        <f t="shared" si="2"/>
        <v>0</v>
      </c>
    </row>
    <row r="17" spans="1:7">
      <c r="A17" s="164" t="s">
        <v>612</v>
      </c>
      <c r="B17" s="131">
        <v>0</v>
      </c>
      <c r="C17" s="131">
        <v>0</v>
      </c>
      <c r="D17" s="131">
        <f>B17+C17</f>
        <v>0</v>
      </c>
      <c r="E17" s="131">
        <v>0</v>
      </c>
      <c r="F17" s="131">
        <v>0</v>
      </c>
      <c r="G17" s="131">
        <f>D17-E17</f>
        <v>0</v>
      </c>
    </row>
    <row r="18" spans="1:7">
      <c r="A18" s="164" t="s">
        <v>611</v>
      </c>
      <c r="B18" s="131">
        <v>0</v>
      </c>
      <c r="C18" s="131">
        <v>0</v>
      </c>
      <c r="D18" s="131">
        <f>B18+C18</f>
        <v>0</v>
      </c>
      <c r="E18" s="131">
        <v>0</v>
      </c>
      <c r="F18" s="131">
        <v>0</v>
      </c>
      <c r="G18" s="131">
        <f>D18-E18</f>
        <v>0</v>
      </c>
    </row>
    <row r="19" spans="1:7">
      <c r="A19" s="77" t="s">
        <v>610</v>
      </c>
      <c r="B19" s="131">
        <v>0</v>
      </c>
      <c r="C19" s="131">
        <v>0</v>
      </c>
      <c r="D19" s="131">
        <f>B19+C19</f>
        <v>0</v>
      </c>
      <c r="E19" s="131">
        <v>0</v>
      </c>
      <c r="F19" s="131">
        <v>0</v>
      </c>
      <c r="G19" s="131">
        <f>D19-E19</f>
        <v>0</v>
      </c>
    </row>
    <row r="20" spans="1:7">
      <c r="A20" s="75"/>
      <c r="B20" s="132"/>
      <c r="C20" s="132"/>
      <c r="D20" s="132"/>
      <c r="E20" s="132"/>
      <c r="F20" s="132"/>
      <c r="G20" s="132"/>
    </row>
    <row r="21" spans="1:7">
      <c r="A21" s="176" t="s">
        <v>686</v>
      </c>
      <c r="B21" s="129">
        <f t="shared" ref="B21:G21" si="3">B22+B23+B24+B27+B28+B31</f>
        <v>0</v>
      </c>
      <c r="C21" s="129">
        <f t="shared" si="3"/>
        <v>0</v>
      </c>
      <c r="D21" s="129">
        <f t="shared" si="3"/>
        <v>0</v>
      </c>
      <c r="E21" s="129">
        <f t="shared" si="3"/>
        <v>0</v>
      </c>
      <c r="F21" s="129">
        <f t="shared" si="3"/>
        <v>0</v>
      </c>
      <c r="G21" s="129">
        <f t="shared" si="3"/>
        <v>0</v>
      </c>
    </row>
    <row r="22" spans="1:7">
      <c r="A22" s="77" t="s">
        <v>685</v>
      </c>
      <c r="B22" s="130">
        <v>0</v>
      </c>
      <c r="C22" s="130">
        <v>0</v>
      </c>
      <c r="D22" s="131">
        <f>B22+C22</f>
        <v>0</v>
      </c>
      <c r="E22" s="130">
        <v>0</v>
      </c>
      <c r="F22" s="130">
        <v>0</v>
      </c>
      <c r="G22" s="131">
        <f>D22-E22</f>
        <v>0</v>
      </c>
    </row>
    <row r="23" spans="1:7">
      <c r="A23" s="77" t="s">
        <v>618</v>
      </c>
      <c r="B23" s="131">
        <v>0</v>
      </c>
      <c r="C23" s="131">
        <v>0</v>
      </c>
      <c r="D23" s="131">
        <f>B23+C23</f>
        <v>0</v>
      </c>
      <c r="E23" s="131">
        <v>0</v>
      </c>
      <c r="F23" s="131">
        <v>0</v>
      </c>
      <c r="G23" s="131">
        <f>D23-E23</f>
        <v>0</v>
      </c>
    </row>
    <row r="24" spans="1:7">
      <c r="A24" s="77" t="s">
        <v>617</v>
      </c>
      <c r="B24" s="131">
        <f t="shared" ref="B24:G24" si="4">B25+B26</f>
        <v>0</v>
      </c>
      <c r="C24" s="131">
        <f t="shared" si="4"/>
        <v>0</v>
      </c>
      <c r="D24" s="131">
        <f t="shared" si="4"/>
        <v>0</v>
      </c>
      <c r="E24" s="131">
        <f t="shared" si="4"/>
        <v>0</v>
      </c>
      <c r="F24" s="131">
        <f t="shared" si="4"/>
        <v>0</v>
      </c>
      <c r="G24" s="131">
        <f t="shared" si="4"/>
        <v>0</v>
      </c>
    </row>
    <row r="25" spans="1:7">
      <c r="A25" s="164" t="s">
        <v>616</v>
      </c>
      <c r="B25" s="131">
        <v>0</v>
      </c>
      <c r="C25" s="131">
        <v>0</v>
      </c>
      <c r="D25" s="131">
        <f>B25+C25</f>
        <v>0</v>
      </c>
      <c r="E25" s="131">
        <v>0</v>
      </c>
      <c r="F25" s="131">
        <v>0</v>
      </c>
      <c r="G25" s="131">
        <f>D25-E25</f>
        <v>0</v>
      </c>
    </row>
    <row r="26" spans="1:7">
      <c r="A26" s="164" t="s">
        <v>615</v>
      </c>
      <c r="B26" s="131">
        <v>0</v>
      </c>
      <c r="C26" s="131">
        <v>0</v>
      </c>
      <c r="D26" s="131">
        <f>B26+C26</f>
        <v>0</v>
      </c>
      <c r="E26" s="131">
        <v>0</v>
      </c>
      <c r="F26" s="131">
        <v>0</v>
      </c>
      <c r="G26" s="131">
        <f>D26-E26</f>
        <v>0</v>
      </c>
    </row>
    <row r="27" spans="1:7">
      <c r="A27" s="77" t="s">
        <v>614</v>
      </c>
      <c r="B27" s="131">
        <v>0</v>
      </c>
      <c r="C27" s="131">
        <v>0</v>
      </c>
      <c r="D27" s="131">
        <f>B27+C27</f>
        <v>0</v>
      </c>
      <c r="E27" s="131">
        <v>0</v>
      </c>
      <c r="F27" s="131">
        <v>0</v>
      </c>
      <c r="G27" s="131">
        <f>D27-E27</f>
        <v>0</v>
      </c>
    </row>
    <row r="28" spans="1:7" ht="30">
      <c r="A28" s="175" t="s">
        <v>613</v>
      </c>
      <c r="B28" s="131">
        <f t="shared" ref="B28:G28" si="5">B29+B30</f>
        <v>0</v>
      </c>
      <c r="C28" s="131">
        <f t="shared" si="5"/>
        <v>0</v>
      </c>
      <c r="D28" s="131">
        <f t="shared" si="5"/>
        <v>0</v>
      </c>
      <c r="E28" s="131">
        <f t="shared" si="5"/>
        <v>0</v>
      </c>
      <c r="F28" s="131">
        <f t="shared" si="5"/>
        <v>0</v>
      </c>
      <c r="G28" s="131">
        <f t="shared" si="5"/>
        <v>0</v>
      </c>
    </row>
    <row r="29" spans="1:7">
      <c r="A29" s="164" t="s">
        <v>612</v>
      </c>
      <c r="B29" s="131">
        <v>0</v>
      </c>
      <c r="C29" s="131">
        <v>0</v>
      </c>
      <c r="D29" s="131">
        <f>B29+C29</f>
        <v>0</v>
      </c>
      <c r="E29" s="131">
        <v>0</v>
      </c>
      <c r="F29" s="131">
        <v>0</v>
      </c>
      <c r="G29" s="131">
        <f>D29-E29</f>
        <v>0</v>
      </c>
    </row>
    <row r="30" spans="1:7">
      <c r="A30" s="164" t="s">
        <v>611</v>
      </c>
      <c r="B30" s="131">
        <v>0</v>
      </c>
      <c r="C30" s="131">
        <v>0</v>
      </c>
      <c r="D30" s="131">
        <f>B30+C30</f>
        <v>0</v>
      </c>
      <c r="E30" s="131">
        <v>0</v>
      </c>
      <c r="F30" s="131">
        <v>0</v>
      </c>
      <c r="G30" s="131">
        <f>D30-E30</f>
        <v>0</v>
      </c>
    </row>
    <row r="31" spans="1:7">
      <c r="A31" s="77" t="s">
        <v>610</v>
      </c>
      <c r="B31" s="131">
        <v>0</v>
      </c>
      <c r="C31" s="131">
        <v>0</v>
      </c>
      <c r="D31" s="131">
        <f>B31+C31</f>
        <v>0</v>
      </c>
      <c r="E31" s="131">
        <v>0</v>
      </c>
      <c r="F31" s="131">
        <v>0</v>
      </c>
      <c r="G31" s="131">
        <f>D31-E31</f>
        <v>0</v>
      </c>
    </row>
    <row r="32" spans="1:7">
      <c r="A32" s="75"/>
      <c r="B32" s="132"/>
      <c r="C32" s="132"/>
      <c r="D32" s="132"/>
      <c r="E32" s="132"/>
      <c r="F32" s="132"/>
      <c r="G32" s="132"/>
    </row>
    <row r="33" spans="1:7">
      <c r="A33" s="74" t="s">
        <v>687</v>
      </c>
      <c r="B33" s="129">
        <f t="shared" ref="B33:G33" si="6">B9+B21</f>
        <v>7906092.25</v>
      </c>
      <c r="C33" s="129">
        <f t="shared" si="6"/>
        <v>444893.01</v>
      </c>
      <c r="D33" s="129">
        <f t="shared" si="6"/>
        <v>8350985.2599999998</v>
      </c>
      <c r="E33" s="129">
        <f t="shared" si="6"/>
        <v>3377430.43</v>
      </c>
      <c r="F33" s="129">
        <f t="shared" si="6"/>
        <v>3377430.43</v>
      </c>
      <c r="G33" s="129">
        <f t="shared" si="6"/>
        <v>4973554.83</v>
      </c>
    </row>
    <row r="34" spans="1:7">
      <c r="A34" s="73"/>
      <c r="B34" s="64"/>
      <c r="C34" s="64"/>
      <c r="D34" s="64"/>
      <c r="E34" s="64"/>
      <c r="F34" s="64"/>
      <c r="G34" s="6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6604-D249-4081-9F60-242576397056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232" t="s">
        <v>715</v>
      </c>
      <c r="B1" s="231"/>
      <c r="C1" s="231"/>
      <c r="D1" s="231"/>
      <c r="E1" s="231"/>
      <c r="F1" s="231"/>
      <c r="G1" s="230"/>
    </row>
    <row r="2" spans="1:7">
      <c r="A2" s="178" t="str">
        <f>'[3]Formato 1'!A2</f>
        <v>NOMBRE DEL ENTE PÚBLICO (a)</v>
      </c>
      <c r="B2" s="179"/>
      <c r="C2" s="179"/>
      <c r="D2" s="179"/>
      <c r="E2" s="179"/>
      <c r="F2" s="179"/>
      <c r="G2" s="180"/>
    </row>
    <row r="3" spans="1:7">
      <c r="A3" s="229" t="s">
        <v>714</v>
      </c>
      <c r="B3" s="182"/>
      <c r="C3" s="182"/>
      <c r="D3" s="182"/>
      <c r="E3" s="182"/>
      <c r="F3" s="182"/>
      <c r="G3" s="183"/>
    </row>
    <row r="4" spans="1:7">
      <c r="A4" s="229" t="s">
        <v>2</v>
      </c>
      <c r="B4" s="182"/>
      <c r="C4" s="182"/>
      <c r="D4" s="182"/>
      <c r="E4" s="182"/>
      <c r="F4" s="182"/>
      <c r="G4" s="183"/>
    </row>
    <row r="5" spans="1:7">
      <c r="A5" s="228" t="s">
        <v>713</v>
      </c>
      <c r="B5" s="227"/>
      <c r="C5" s="227"/>
      <c r="D5" s="227"/>
      <c r="E5" s="227"/>
      <c r="F5" s="227"/>
      <c r="G5" s="226"/>
    </row>
    <row r="6" spans="1:7" ht="30">
      <c r="A6" s="136" t="s">
        <v>712</v>
      </c>
      <c r="B6" s="18" t="s">
        <v>711</v>
      </c>
      <c r="C6" s="65" t="s">
        <v>710</v>
      </c>
      <c r="D6" s="65" t="s">
        <v>709</v>
      </c>
      <c r="E6" s="65" t="s">
        <v>708</v>
      </c>
      <c r="F6" s="65" t="s">
        <v>707</v>
      </c>
      <c r="G6" s="65" t="s">
        <v>706</v>
      </c>
    </row>
    <row r="7" spans="1:7" ht="15.75" customHeight="1">
      <c r="A7" s="51" t="s">
        <v>705</v>
      </c>
      <c r="B7" s="222">
        <f>SUM(B8:B19)</f>
        <v>0</v>
      </c>
      <c r="C7" s="222">
        <f>SUM(C8:C19)</f>
        <v>0</v>
      </c>
      <c r="D7" s="222">
        <f>SUM(D8:D19)</f>
        <v>0</v>
      </c>
      <c r="E7" s="222">
        <f>SUM(E8:E19)</f>
        <v>0</v>
      </c>
      <c r="F7" s="222">
        <f>SUM(F8:F19)</f>
        <v>0</v>
      </c>
      <c r="G7" s="222">
        <f>SUM(G8:G19)</f>
        <v>0</v>
      </c>
    </row>
    <row r="8" spans="1:7">
      <c r="A8" s="77" t="s">
        <v>704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</row>
    <row r="9" spans="1:7" ht="15.75" customHeight="1">
      <c r="A9" s="77" t="s">
        <v>703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</row>
    <row r="10" spans="1:7">
      <c r="A10" s="77" t="s">
        <v>645</v>
      </c>
      <c r="B10" s="225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7">
      <c r="A11" s="77" t="s">
        <v>644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</row>
    <row r="12" spans="1:7">
      <c r="A12" s="77" t="s">
        <v>702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</row>
    <row r="13" spans="1:7">
      <c r="A13" s="77" t="s">
        <v>701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</row>
    <row r="14" spans="1:7">
      <c r="A14" s="175" t="s">
        <v>700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</row>
    <row r="15" spans="1:7">
      <c r="A15" s="77" t="s">
        <v>640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</row>
    <row r="16" spans="1:7">
      <c r="A16" s="77" t="s">
        <v>699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>
      <c r="A17" s="77" t="s">
        <v>698</v>
      </c>
      <c r="B17" s="225">
        <v>0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</row>
    <row r="18" spans="1:7">
      <c r="A18" s="77" t="s">
        <v>697</v>
      </c>
      <c r="B18" s="225">
        <v>0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</row>
    <row r="19" spans="1:7">
      <c r="A19" s="163" t="s">
        <v>636</v>
      </c>
      <c r="B19" s="225">
        <v>0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</row>
    <row r="20" spans="1:7">
      <c r="A20" s="77" t="s">
        <v>689</v>
      </c>
      <c r="B20" s="225"/>
      <c r="C20" s="225"/>
      <c r="D20" s="225"/>
      <c r="E20" s="225"/>
      <c r="F20" s="225"/>
      <c r="G20" s="225"/>
    </row>
    <row r="21" spans="1:7">
      <c r="A21" s="74" t="s">
        <v>696</v>
      </c>
      <c r="B21" s="222">
        <f>SUM(B22:B26)</f>
        <v>0</v>
      </c>
      <c r="C21" s="222">
        <f>SUM(C22:C26)</f>
        <v>0</v>
      </c>
      <c r="D21" s="222">
        <f>SUM(D22:D26)</f>
        <v>0</v>
      </c>
      <c r="E21" s="222">
        <f>SUM(E22:E26)</f>
        <v>0</v>
      </c>
      <c r="F21" s="222">
        <f>SUM(F22:F26)</f>
        <v>0</v>
      </c>
      <c r="G21" s="222">
        <f>SUM(G22:G26)</f>
        <v>0</v>
      </c>
    </row>
    <row r="22" spans="1:7">
      <c r="A22" s="77" t="s">
        <v>695</v>
      </c>
      <c r="B22" s="224">
        <v>0</v>
      </c>
      <c r="C22" s="224">
        <v>0</v>
      </c>
      <c r="D22" s="224">
        <v>0</v>
      </c>
      <c r="E22" s="224">
        <v>0</v>
      </c>
      <c r="F22" s="224">
        <v>0</v>
      </c>
      <c r="G22" s="224">
        <v>0</v>
      </c>
    </row>
    <row r="23" spans="1:7">
      <c r="A23" s="77" t="s">
        <v>694</v>
      </c>
      <c r="B23" s="224">
        <v>0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>
      <c r="A24" s="77" t="s">
        <v>632</v>
      </c>
      <c r="B24" s="224">
        <v>0</v>
      </c>
      <c r="C24" s="224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ht="30">
      <c r="A25" s="175" t="s">
        <v>693</v>
      </c>
      <c r="B25" s="224">
        <v>0</v>
      </c>
      <c r="C25" s="224">
        <v>0</v>
      </c>
      <c r="D25" s="224">
        <v>0</v>
      </c>
      <c r="E25" s="224">
        <v>0</v>
      </c>
      <c r="F25" s="224">
        <v>0</v>
      </c>
      <c r="G25" s="224">
        <v>0</v>
      </c>
    </row>
    <row r="26" spans="1:7">
      <c r="A26" s="175" t="s">
        <v>692</v>
      </c>
      <c r="B26" s="224">
        <v>0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</row>
    <row r="27" spans="1:7">
      <c r="A27" s="164" t="s">
        <v>689</v>
      </c>
      <c r="B27" s="224"/>
      <c r="C27" s="224"/>
      <c r="D27" s="224"/>
      <c r="E27" s="224"/>
      <c r="F27" s="224"/>
      <c r="G27" s="224"/>
    </row>
    <row r="28" spans="1:7">
      <c r="A28" s="74" t="s">
        <v>691</v>
      </c>
      <c r="B28" s="222">
        <f>SUM(B29)</f>
        <v>0</v>
      </c>
      <c r="C28" s="222">
        <f>SUM(C29)</f>
        <v>0</v>
      </c>
      <c r="D28" s="222">
        <f>SUM(D29)</f>
        <v>0</v>
      </c>
      <c r="E28" s="222">
        <f>SUM(E29)</f>
        <v>0</v>
      </c>
      <c r="F28" s="222">
        <f>SUM(F29)</f>
        <v>0</v>
      </c>
      <c r="G28" s="222">
        <f>SUM(G29)</f>
        <v>0</v>
      </c>
    </row>
    <row r="29" spans="1:7">
      <c r="A29" s="77" t="s">
        <v>690</v>
      </c>
      <c r="B29" s="224">
        <v>0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</row>
    <row r="30" spans="1:7">
      <c r="A30" s="75" t="s">
        <v>689</v>
      </c>
      <c r="B30" s="223"/>
      <c r="C30" s="223"/>
      <c r="D30" s="223"/>
      <c r="E30" s="223"/>
      <c r="F30" s="223"/>
      <c r="G30" s="223"/>
    </row>
    <row r="31" spans="1:7" ht="14.45" customHeight="1">
      <c r="A31" s="74" t="s">
        <v>688</v>
      </c>
      <c r="B31" s="222">
        <f>B21+B7+B28</f>
        <v>0</v>
      </c>
      <c r="C31" s="222">
        <f>C21+C7+C28</f>
        <v>0</v>
      </c>
      <c r="D31" s="222">
        <f>D21+D7+D28</f>
        <v>0</v>
      </c>
      <c r="E31" s="222">
        <f>E21+E7+E28</f>
        <v>0</v>
      </c>
      <c r="F31" s="222">
        <f>F21+F7+F28</f>
        <v>0</v>
      </c>
      <c r="G31" s="222">
        <f>G21+G7+G28</f>
        <v>0</v>
      </c>
    </row>
    <row r="32" spans="1:7" ht="14.45" customHeight="1">
      <c r="A32" s="75"/>
      <c r="B32" s="221"/>
      <c r="C32" s="221"/>
      <c r="D32" s="221"/>
      <c r="E32" s="221"/>
      <c r="F32" s="221"/>
      <c r="G32" s="221"/>
    </row>
    <row r="33" spans="1:7">
      <c r="A33" s="218" t="s">
        <v>232</v>
      </c>
      <c r="B33" s="141"/>
      <c r="C33" s="141"/>
      <c r="D33" s="141"/>
      <c r="E33" s="141"/>
      <c r="F33" s="141"/>
      <c r="G33" s="141"/>
    </row>
    <row r="34" spans="1:7" ht="30">
      <c r="A34" s="220" t="s">
        <v>627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</row>
    <row r="35" spans="1:7" ht="30">
      <c r="A35" s="220" t="s">
        <v>230</v>
      </c>
      <c r="B35" s="219">
        <v>0</v>
      </c>
      <c r="C35" s="219">
        <v>0</v>
      </c>
      <c r="D35" s="219">
        <v>0</v>
      </c>
      <c r="E35" s="219">
        <v>0</v>
      </c>
      <c r="F35" s="219">
        <v>0</v>
      </c>
      <c r="G35" s="219">
        <v>0</v>
      </c>
    </row>
    <row r="36" spans="1:7">
      <c r="A36" s="218" t="s">
        <v>625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</row>
    <row r="37" spans="1:7">
      <c r="A37" s="142"/>
      <c r="B37" s="142"/>
      <c r="C37" s="142"/>
      <c r="D37" s="142"/>
      <c r="E37" s="142"/>
      <c r="F37" s="142"/>
      <c r="G37" s="14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8195-DAC9-442A-ADF8-84C55E2237A4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232" t="s">
        <v>721</v>
      </c>
      <c r="B1" s="231"/>
      <c r="C1" s="231"/>
      <c r="D1" s="231"/>
      <c r="E1" s="231"/>
      <c r="F1" s="231"/>
      <c r="G1" s="230"/>
    </row>
    <row r="2" spans="1:7">
      <c r="A2" s="178" t="str">
        <f>'[3]Formato 1'!A2</f>
        <v>NOMBRE DEL ENTE PÚBLICO (a)</v>
      </c>
      <c r="B2" s="179"/>
      <c r="C2" s="179"/>
      <c r="D2" s="179"/>
      <c r="E2" s="179"/>
      <c r="F2" s="179"/>
      <c r="G2" s="180"/>
    </row>
    <row r="3" spans="1:7">
      <c r="A3" s="229" t="s">
        <v>720</v>
      </c>
      <c r="B3" s="182"/>
      <c r="C3" s="182"/>
      <c r="D3" s="182"/>
      <c r="E3" s="182"/>
      <c r="F3" s="182"/>
      <c r="G3" s="183"/>
    </row>
    <row r="4" spans="1:7">
      <c r="A4" s="229" t="s">
        <v>2</v>
      </c>
      <c r="B4" s="182"/>
      <c r="C4" s="182"/>
      <c r="D4" s="182"/>
      <c r="E4" s="182"/>
      <c r="F4" s="182"/>
      <c r="G4" s="183"/>
    </row>
    <row r="5" spans="1:7">
      <c r="A5" s="228" t="s">
        <v>713</v>
      </c>
      <c r="B5" s="227"/>
      <c r="C5" s="227"/>
      <c r="D5" s="227"/>
      <c r="E5" s="227"/>
      <c r="F5" s="227"/>
      <c r="G5" s="226"/>
    </row>
    <row r="6" spans="1:7" ht="30">
      <c r="A6" s="136" t="s">
        <v>712</v>
      </c>
      <c r="B6" s="18" t="s">
        <v>711</v>
      </c>
      <c r="C6" s="65" t="s">
        <v>710</v>
      </c>
      <c r="D6" s="65" t="s">
        <v>709</v>
      </c>
      <c r="E6" s="65" t="s">
        <v>708</v>
      </c>
      <c r="F6" s="65" t="s">
        <v>707</v>
      </c>
      <c r="G6" s="65" t="s">
        <v>706</v>
      </c>
    </row>
    <row r="7" spans="1:7" ht="15.75" customHeight="1">
      <c r="A7" s="51" t="s">
        <v>719</v>
      </c>
      <c r="B7" s="222">
        <f>SUM(B8:B16)</f>
        <v>0</v>
      </c>
      <c r="C7" s="222">
        <f>SUM(C8:C16)</f>
        <v>0</v>
      </c>
      <c r="D7" s="222">
        <f>SUM(D8:D16)</f>
        <v>0</v>
      </c>
      <c r="E7" s="222">
        <f>SUM(E8:E16)</f>
        <v>0</v>
      </c>
      <c r="F7" s="222">
        <f>SUM(F8:F16)</f>
        <v>0</v>
      </c>
      <c r="G7" s="222">
        <f>SUM(G8:G16)</f>
        <v>0</v>
      </c>
    </row>
    <row r="8" spans="1:7">
      <c r="A8" s="77" t="s">
        <v>670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</row>
    <row r="9" spans="1:7" ht="15.75" customHeight="1">
      <c r="A9" s="77" t="s">
        <v>669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</row>
    <row r="10" spans="1:7">
      <c r="A10" s="77" t="s">
        <v>717</v>
      </c>
      <c r="B10" s="225">
        <v>0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</row>
    <row r="11" spans="1:7">
      <c r="A11" s="77" t="s">
        <v>667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</row>
    <row r="12" spans="1:7">
      <c r="A12" s="77" t="s">
        <v>666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</row>
    <row r="13" spans="1:7">
      <c r="A13" s="77" t="s">
        <v>665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</row>
    <row r="14" spans="1:7">
      <c r="A14" s="175" t="s">
        <v>664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</row>
    <row r="15" spans="1:7">
      <c r="A15" s="77" t="s">
        <v>672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</row>
    <row r="16" spans="1:7">
      <c r="A16" s="77" t="s">
        <v>662</v>
      </c>
      <c r="B16" s="225">
        <v>0</v>
      </c>
      <c r="C16" s="225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>
      <c r="A17" s="77"/>
      <c r="B17" s="225"/>
      <c r="C17" s="225"/>
      <c r="D17" s="225"/>
      <c r="E17" s="225"/>
      <c r="F17" s="225"/>
      <c r="G17" s="225"/>
    </row>
    <row r="18" spans="1:7">
      <c r="A18" s="74" t="s">
        <v>718</v>
      </c>
      <c r="B18" s="222">
        <f>SUM(B19:B27)</f>
        <v>0</v>
      </c>
      <c r="C18" s="222">
        <f>SUM(C19:C27)</f>
        <v>0</v>
      </c>
      <c r="D18" s="222">
        <f>SUM(D19:D27)</f>
        <v>0</v>
      </c>
      <c r="E18" s="222">
        <f>SUM(E19:E27)</f>
        <v>0</v>
      </c>
      <c r="F18" s="222">
        <f>SUM(F19:F27)</f>
        <v>0</v>
      </c>
      <c r="G18" s="222">
        <f>SUM(G19:G27)</f>
        <v>0</v>
      </c>
    </row>
    <row r="19" spans="1:7">
      <c r="A19" s="77" t="s">
        <v>670</v>
      </c>
      <c r="B19" s="224">
        <v>0</v>
      </c>
      <c r="C19" s="224">
        <v>0</v>
      </c>
      <c r="D19" s="224">
        <v>0</v>
      </c>
      <c r="E19" s="224">
        <v>0</v>
      </c>
      <c r="F19" s="224">
        <v>0</v>
      </c>
      <c r="G19" s="224">
        <v>0</v>
      </c>
    </row>
    <row r="20" spans="1:7">
      <c r="A20" s="77" t="s">
        <v>669</v>
      </c>
      <c r="B20" s="224">
        <v>0</v>
      </c>
      <c r="C20" s="224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>
      <c r="A21" s="77" t="s">
        <v>717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>
      <c r="A22" s="77" t="s">
        <v>667</v>
      </c>
      <c r="B22" s="224">
        <v>0</v>
      </c>
      <c r="C22" s="224">
        <v>0</v>
      </c>
      <c r="D22" s="224">
        <v>0</v>
      </c>
      <c r="E22" s="224">
        <v>0</v>
      </c>
      <c r="F22" s="224">
        <v>0</v>
      </c>
      <c r="G22" s="224">
        <v>0</v>
      </c>
    </row>
    <row r="23" spans="1:7">
      <c r="A23" s="175" t="s">
        <v>666</v>
      </c>
      <c r="B23" s="224">
        <v>0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>
      <c r="A24" s="175" t="s">
        <v>665</v>
      </c>
      <c r="B24" s="224">
        <v>0</v>
      </c>
      <c r="C24" s="224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>
      <c r="A25" s="175" t="s">
        <v>664</v>
      </c>
      <c r="B25" s="224">
        <v>0</v>
      </c>
      <c r="C25" s="224">
        <v>0</v>
      </c>
      <c r="D25" s="224">
        <v>0</v>
      </c>
      <c r="E25" s="224">
        <v>0</v>
      </c>
      <c r="F25" s="224">
        <v>0</v>
      </c>
      <c r="G25" s="224">
        <v>0</v>
      </c>
    </row>
    <row r="26" spans="1:7">
      <c r="A26" s="175" t="s">
        <v>663</v>
      </c>
      <c r="B26" s="224">
        <v>0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</row>
    <row r="27" spans="1:7">
      <c r="A27" s="175" t="s">
        <v>662</v>
      </c>
      <c r="B27" s="224">
        <v>0</v>
      </c>
      <c r="C27" s="224">
        <v>0</v>
      </c>
      <c r="D27" s="224">
        <v>0</v>
      </c>
      <c r="E27" s="224">
        <v>0</v>
      </c>
      <c r="F27" s="224">
        <v>0</v>
      </c>
      <c r="G27" s="224">
        <v>0</v>
      </c>
    </row>
    <row r="28" spans="1:7">
      <c r="A28" s="75" t="s">
        <v>689</v>
      </c>
      <c r="B28" s="223"/>
      <c r="C28" s="223"/>
      <c r="D28" s="223"/>
      <c r="E28" s="223"/>
      <c r="F28" s="223"/>
      <c r="G28" s="223"/>
    </row>
    <row r="29" spans="1:7" ht="14.45" customHeight="1">
      <c r="A29" s="74" t="s">
        <v>716</v>
      </c>
      <c r="B29" s="222">
        <f>B18+B7</f>
        <v>0</v>
      </c>
      <c r="C29" s="222">
        <f>C18+C7</f>
        <v>0</v>
      </c>
      <c r="D29" s="222">
        <f>D18+D7</f>
        <v>0</v>
      </c>
      <c r="E29" s="222">
        <f>E18+E7</f>
        <v>0</v>
      </c>
      <c r="F29" s="222">
        <f>F18+F7</f>
        <v>0</v>
      </c>
      <c r="G29" s="222">
        <f>G18+G7</f>
        <v>0</v>
      </c>
    </row>
    <row r="30" spans="1:7">
      <c r="A30" s="142"/>
      <c r="B30" s="142"/>
      <c r="C30" s="142"/>
      <c r="D30" s="142"/>
      <c r="E30" s="142"/>
      <c r="F30" s="142"/>
      <c r="G30" s="14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324B-F870-430A-A7C2-EE05C1707594}">
  <dimension ref="A1:G40"/>
  <sheetViews>
    <sheetView showGridLines="0" zoomScale="85" zoomScaleNormal="85" workbookViewId="0">
      <selection activeCell="B6" sqref="B6:G37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78" t="s">
        <v>658</v>
      </c>
      <c r="B1" s="179"/>
      <c r="C1" s="179"/>
      <c r="D1" s="179"/>
      <c r="E1" s="179"/>
      <c r="F1" s="179"/>
      <c r="G1" s="180"/>
    </row>
    <row r="2" spans="1:7">
      <c r="A2" s="181" t="s">
        <v>657</v>
      </c>
      <c r="B2" s="182"/>
      <c r="C2" s="182"/>
      <c r="D2" s="182"/>
      <c r="E2" s="182"/>
      <c r="F2" s="182"/>
      <c r="G2" s="183"/>
    </row>
    <row r="3" spans="1:7">
      <c r="A3" s="184" t="s">
        <v>2</v>
      </c>
      <c r="B3" s="185"/>
      <c r="C3" s="185"/>
      <c r="D3" s="185"/>
      <c r="E3" s="185"/>
      <c r="F3" s="185"/>
      <c r="G3" s="186"/>
    </row>
    <row r="4" spans="1:7">
      <c r="A4" s="205" t="s">
        <v>656</v>
      </c>
      <c r="B4" s="72">
        <v>2020</v>
      </c>
      <c r="C4" s="72">
        <v>2021</v>
      </c>
      <c r="D4" s="72">
        <v>2022</v>
      </c>
      <c r="E4" s="72">
        <v>2023</v>
      </c>
      <c r="F4" s="72">
        <v>2024</v>
      </c>
      <c r="G4" s="72">
        <v>2025</v>
      </c>
    </row>
    <row r="5" spans="1:7" ht="32.25">
      <c r="A5" s="195"/>
      <c r="B5" s="71" t="s">
        <v>655</v>
      </c>
      <c r="C5" s="71" t="s">
        <v>654</v>
      </c>
      <c r="D5" s="71" t="s">
        <v>653</v>
      </c>
      <c r="E5" s="71" t="s">
        <v>652</v>
      </c>
      <c r="F5" s="71" t="s">
        <v>651</v>
      </c>
      <c r="G5" s="70" t="s">
        <v>650</v>
      </c>
    </row>
    <row r="6" spans="1:7">
      <c r="A6" s="51" t="s">
        <v>649</v>
      </c>
      <c r="B6" s="69">
        <f t="shared" ref="B6:G6" si="0">SUM(B8:B19)</f>
        <v>0</v>
      </c>
      <c r="C6" s="69">
        <f t="shared" si="0"/>
        <v>0</v>
      </c>
      <c r="D6" s="69">
        <f t="shared" si="0"/>
        <v>0</v>
      </c>
      <c r="E6" s="69">
        <f t="shared" si="0"/>
        <v>8805464.2699999996</v>
      </c>
      <c r="F6" s="69">
        <f t="shared" si="0"/>
        <v>8699520.9900000002</v>
      </c>
      <c r="G6" s="69">
        <f t="shared" si="0"/>
        <v>8861092.25</v>
      </c>
    </row>
    <row r="7" spans="1:7">
      <c r="A7" s="7" t="s">
        <v>648</v>
      </c>
      <c r="B7" s="66"/>
      <c r="C7" s="66"/>
      <c r="D7" s="66"/>
      <c r="E7" s="66"/>
      <c r="F7" s="66"/>
      <c r="G7" s="66"/>
    </row>
    <row r="8" spans="1:7">
      <c r="A8" s="33" t="s">
        <v>647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</row>
    <row r="9" spans="1:7">
      <c r="A9" s="33" t="s">
        <v>646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</row>
    <row r="10" spans="1:7">
      <c r="A10" s="33" t="s">
        <v>645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>
      <c r="A11" s="33" t="s">
        <v>644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>
      <c r="A12" s="33" t="s">
        <v>643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>
      <c r="A13" s="33" t="s">
        <v>642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>
      <c r="A14" s="33" t="s">
        <v>641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>
      <c r="A15" s="33" t="s">
        <v>640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>
      <c r="A16" s="33" t="s">
        <v>639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>
      <c r="A17" s="33" t="s">
        <v>638</v>
      </c>
      <c r="B17" s="67">
        <v>0</v>
      </c>
      <c r="C17" s="67">
        <v>0</v>
      </c>
      <c r="D17" s="67">
        <v>0</v>
      </c>
      <c r="E17" s="67">
        <v>8805464.2699999996</v>
      </c>
      <c r="F17" s="67">
        <v>8699520.9900000002</v>
      </c>
      <c r="G17" s="67">
        <v>8861092.25</v>
      </c>
    </row>
    <row r="18" spans="1:7">
      <c r="A18" s="33" t="s">
        <v>637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</row>
    <row r="19" spans="1:7">
      <c r="A19" s="33" t="s">
        <v>636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</row>
    <row r="20" spans="1:7">
      <c r="A20" s="6"/>
      <c r="B20" s="68"/>
      <c r="C20" s="68"/>
      <c r="D20" s="68"/>
      <c r="E20" s="68"/>
      <c r="F20" s="68"/>
      <c r="G20" s="68"/>
    </row>
    <row r="21" spans="1:7">
      <c r="A21" s="7" t="s">
        <v>635</v>
      </c>
      <c r="B21" s="66">
        <f t="shared" ref="B21:G21" si="1">SUM(B22:B26)</f>
        <v>0</v>
      </c>
      <c r="C21" s="66">
        <f t="shared" si="1"/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 t="shared" si="1"/>
        <v>0</v>
      </c>
    </row>
    <row r="22" spans="1:7">
      <c r="A22" s="33" t="s">
        <v>634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>
      <c r="A23" s="33" t="s">
        <v>633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>
      <c r="A24" s="33" t="s">
        <v>632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>
      <c r="A25" s="33" t="s">
        <v>631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>
      <c r="A26" s="33" t="s">
        <v>630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>
      <c r="A27" s="6"/>
      <c r="B27" s="68"/>
      <c r="C27" s="68"/>
      <c r="D27" s="68"/>
      <c r="E27" s="68"/>
      <c r="F27" s="68"/>
      <c r="G27" s="68"/>
    </row>
    <row r="28" spans="1:7">
      <c r="A28" s="7" t="s">
        <v>629</v>
      </c>
      <c r="B28" s="66">
        <f t="shared" ref="B28:G28" si="2">B29</f>
        <v>0</v>
      </c>
      <c r="C28" s="66">
        <f t="shared" si="2"/>
        <v>0</v>
      </c>
      <c r="D28" s="66">
        <f t="shared" si="2"/>
        <v>0</v>
      </c>
      <c r="E28" s="66">
        <f t="shared" si="2"/>
        <v>0</v>
      </c>
      <c r="F28" s="66">
        <f t="shared" si="2"/>
        <v>0</v>
      </c>
      <c r="G28" s="66">
        <f t="shared" si="2"/>
        <v>0</v>
      </c>
    </row>
    <row r="29" spans="1:7">
      <c r="A29" s="33" t="s">
        <v>234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</row>
    <row r="30" spans="1:7">
      <c r="A30" s="6"/>
      <c r="B30" s="68"/>
      <c r="C30" s="68"/>
      <c r="D30" s="68"/>
      <c r="E30" s="68"/>
      <c r="F30" s="68"/>
      <c r="G30" s="68"/>
    </row>
    <row r="31" spans="1:7">
      <c r="A31" s="7" t="s">
        <v>628</v>
      </c>
      <c r="B31" s="66">
        <f t="shared" ref="B31:G31" si="3">B6+B21+B28</f>
        <v>0</v>
      </c>
      <c r="C31" s="66">
        <f t="shared" si="3"/>
        <v>0</v>
      </c>
      <c r="D31" s="66">
        <f t="shared" si="3"/>
        <v>0</v>
      </c>
      <c r="E31" s="66">
        <f t="shared" si="3"/>
        <v>8805464.2699999996</v>
      </c>
      <c r="F31" s="66">
        <f t="shared" si="3"/>
        <v>8699520.9900000002</v>
      </c>
      <c r="G31" s="66">
        <f t="shared" si="3"/>
        <v>8861092.25</v>
      </c>
    </row>
    <row r="32" spans="1:7">
      <c r="A32" s="6"/>
      <c r="B32" s="68"/>
      <c r="C32" s="68"/>
      <c r="D32" s="68"/>
      <c r="E32" s="68"/>
      <c r="F32" s="68"/>
      <c r="G32" s="68"/>
    </row>
    <row r="33" spans="1:7">
      <c r="A33" s="7" t="s">
        <v>232</v>
      </c>
      <c r="B33" s="68"/>
      <c r="C33" s="68"/>
      <c r="D33" s="68"/>
      <c r="E33" s="68"/>
      <c r="F33" s="68"/>
      <c r="G33" s="68"/>
    </row>
    <row r="34" spans="1:7">
      <c r="A34" s="48" t="s">
        <v>627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</row>
    <row r="35" spans="1:7">
      <c r="A35" s="48" t="s">
        <v>626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</row>
    <row r="36" spans="1:7">
      <c r="A36" s="7" t="s">
        <v>625</v>
      </c>
      <c r="B36" s="66">
        <f t="shared" ref="B36:G36" si="4">B34+B35</f>
        <v>0</v>
      </c>
      <c r="C36" s="66">
        <f t="shared" si="4"/>
        <v>0</v>
      </c>
      <c r="D36" s="66">
        <f t="shared" si="4"/>
        <v>0</v>
      </c>
      <c r="E36" s="66">
        <f t="shared" si="4"/>
        <v>0</v>
      </c>
      <c r="F36" s="66">
        <f t="shared" si="4"/>
        <v>0</v>
      </c>
      <c r="G36" s="66">
        <f t="shared" si="4"/>
        <v>0</v>
      </c>
    </row>
    <row r="37" spans="1:7">
      <c r="A37" s="23"/>
      <c r="B37" s="13"/>
      <c r="C37" s="13"/>
      <c r="D37" s="13"/>
      <c r="E37" s="13"/>
      <c r="F37" s="13"/>
      <c r="G37" s="13"/>
    </row>
    <row r="38" spans="1:7">
      <c r="A38" s="1"/>
    </row>
    <row r="39" spans="1:7">
      <c r="A39" s="204" t="s">
        <v>624</v>
      </c>
      <c r="B39" s="204"/>
      <c r="C39" s="204"/>
      <c r="D39" s="204"/>
      <c r="E39" s="204"/>
      <c r="F39" s="204"/>
      <c r="G39" s="204"/>
    </row>
    <row r="40" spans="1:7">
      <c r="A40" s="204" t="s">
        <v>623</v>
      </c>
      <c r="B40" s="204"/>
      <c r="C40" s="204"/>
      <c r="D40" s="204"/>
      <c r="E40" s="204"/>
      <c r="F40" s="204"/>
      <c r="G40" s="204"/>
    </row>
  </sheetData>
  <mergeCells count="6">
    <mergeCell ref="A39:G39"/>
    <mergeCell ref="A40:G40"/>
    <mergeCell ref="A1:G1"/>
    <mergeCell ref="A2:G2"/>
    <mergeCell ref="A3:G3"/>
    <mergeCell ref="A4:A5"/>
  </mergeCells>
  <dataValidations count="2"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64D3-E3B9-4E49-A804-2D3FAF717893}">
  <dimension ref="A1:G32"/>
  <sheetViews>
    <sheetView showGridLines="0" zoomScale="85" zoomScaleNormal="85" workbookViewId="0">
      <selection activeCell="K26" sqref="K26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206" t="s">
        <v>658</v>
      </c>
      <c r="B1" s="207"/>
      <c r="C1" s="207"/>
      <c r="D1" s="207"/>
      <c r="E1" s="207"/>
      <c r="F1" s="207"/>
      <c r="G1" s="208"/>
    </row>
    <row r="2" spans="1:7">
      <c r="A2" s="209" t="s">
        <v>676</v>
      </c>
      <c r="B2" s="210"/>
      <c r="C2" s="210"/>
      <c r="D2" s="210"/>
      <c r="E2" s="210"/>
      <c r="F2" s="210"/>
      <c r="G2" s="211"/>
    </row>
    <row r="3" spans="1:7">
      <c r="A3" s="212" t="s">
        <v>2</v>
      </c>
      <c r="B3" s="213"/>
      <c r="C3" s="213"/>
      <c r="D3" s="213"/>
      <c r="E3" s="213"/>
      <c r="F3" s="213"/>
      <c r="G3" s="214"/>
    </row>
    <row r="4" spans="1:7">
      <c r="A4" s="215" t="s">
        <v>675</v>
      </c>
      <c r="B4" s="72">
        <v>2020</v>
      </c>
      <c r="C4" s="72">
        <v>2021</v>
      </c>
      <c r="D4" s="72">
        <v>2022</v>
      </c>
      <c r="E4" s="72">
        <v>2023</v>
      </c>
      <c r="F4" s="72">
        <v>2024</v>
      </c>
      <c r="G4" s="80">
        <v>2025</v>
      </c>
    </row>
    <row r="5" spans="1:7" ht="32.25">
      <c r="A5" s="216"/>
      <c r="B5" s="79" t="s">
        <v>655</v>
      </c>
      <c r="C5" s="79" t="s">
        <v>654</v>
      </c>
      <c r="D5" s="79" t="s">
        <v>653</v>
      </c>
      <c r="E5" s="79" t="s">
        <v>652</v>
      </c>
      <c r="F5" s="79" t="s">
        <v>651</v>
      </c>
      <c r="G5" s="78" t="s">
        <v>674</v>
      </c>
    </row>
    <row r="6" spans="1:7">
      <c r="A6" s="51" t="s">
        <v>673</v>
      </c>
      <c r="B6" s="133">
        <f t="shared" ref="B6:G6" si="0">SUM(B7:B15)</f>
        <v>0</v>
      </c>
      <c r="C6" s="133">
        <f t="shared" si="0"/>
        <v>0</v>
      </c>
      <c r="D6" s="133">
        <f t="shared" si="0"/>
        <v>0</v>
      </c>
      <c r="E6" s="133">
        <f t="shared" si="0"/>
        <v>-5635348.4899999993</v>
      </c>
      <c r="F6" s="133">
        <f t="shared" si="0"/>
        <v>-8344098.6999999993</v>
      </c>
      <c r="G6" s="133">
        <f t="shared" si="0"/>
        <v>-8257133.3899999997</v>
      </c>
    </row>
    <row r="7" spans="1:7">
      <c r="A7" s="77" t="s">
        <v>670</v>
      </c>
      <c r="B7" s="76">
        <v>0</v>
      </c>
      <c r="C7" s="76">
        <v>0</v>
      </c>
      <c r="D7" s="76">
        <v>0</v>
      </c>
      <c r="E7" s="76">
        <v>-4891517.5199999996</v>
      </c>
      <c r="F7" s="76">
        <v>-7204377.2599999998</v>
      </c>
      <c r="G7" s="76">
        <v>-7330476.6799999997</v>
      </c>
    </row>
    <row r="8" spans="1:7">
      <c r="A8" s="77" t="s">
        <v>669</v>
      </c>
      <c r="B8" s="76">
        <v>0</v>
      </c>
      <c r="C8" s="76">
        <v>0</v>
      </c>
      <c r="D8" s="76">
        <v>0</v>
      </c>
      <c r="E8" s="76">
        <v>-172200.34</v>
      </c>
      <c r="F8" s="76">
        <v>-223665.38</v>
      </c>
      <c r="G8" s="76">
        <v>-214516.61</v>
      </c>
    </row>
    <row r="9" spans="1:7">
      <c r="A9" s="77" t="s">
        <v>668</v>
      </c>
      <c r="B9" s="76">
        <v>0</v>
      </c>
      <c r="C9" s="76">
        <v>0</v>
      </c>
      <c r="D9" s="76">
        <v>0</v>
      </c>
      <c r="E9" s="76">
        <v>-440835.61</v>
      </c>
      <c r="F9" s="76">
        <v>-916056.06</v>
      </c>
      <c r="G9" s="76">
        <v>-712140.1</v>
      </c>
    </row>
    <row r="10" spans="1:7">
      <c r="A10" s="77" t="s">
        <v>667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>
      <c r="A11" s="77" t="s">
        <v>666</v>
      </c>
      <c r="B11" s="76">
        <v>0</v>
      </c>
      <c r="C11" s="76">
        <v>0</v>
      </c>
      <c r="D11" s="76">
        <v>0</v>
      </c>
      <c r="E11" s="76">
        <v>-130795.02</v>
      </c>
      <c r="F11" s="76">
        <v>0</v>
      </c>
      <c r="G11" s="76">
        <v>0</v>
      </c>
    </row>
    <row r="12" spans="1:7">
      <c r="A12" s="77" t="s">
        <v>665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>
      <c r="A13" s="77" t="s">
        <v>664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>
      <c r="A14" s="77" t="s">
        <v>672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>
      <c r="A15" s="77" t="s">
        <v>662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>
      <c r="A16" s="75"/>
      <c r="B16" s="134"/>
      <c r="C16" s="134"/>
      <c r="D16" s="134"/>
      <c r="E16" s="134"/>
      <c r="F16" s="134"/>
      <c r="G16" s="134"/>
    </row>
    <row r="17" spans="1:7">
      <c r="A17" s="74" t="s">
        <v>671</v>
      </c>
      <c r="B17" s="133">
        <f t="shared" ref="B17:G17" si="1">SUM(B18:B26)</f>
        <v>0</v>
      </c>
      <c r="C17" s="133">
        <f t="shared" si="1"/>
        <v>0</v>
      </c>
      <c r="D17" s="133">
        <f t="shared" si="1"/>
        <v>0</v>
      </c>
      <c r="E17" s="133">
        <f t="shared" si="1"/>
        <v>0</v>
      </c>
      <c r="F17" s="133">
        <f t="shared" si="1"/>
        <v>0</v>
      </c>
      <c r="G17" s="133">
        <f t="shared" si="1"/>
        <v>0</v>
      </c>
    </row>
    <row r="18" spans="1:7">
      <c r="A18" s="77" t="s">
        <v>670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>
      <c r="A19" s="77" t="s">
        <v>669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77" t="s">
        <v>668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77" t="s">
        <v>667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77" t="s">
        <v>666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77" t="s">
        <v>665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77" t="s">
        <v>664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77" t="s">
        <v>663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 t="s">
        <v>662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5"/>
      <c r="B27" s="134"/>
      <c r="C27" s="134"/>
      <c r="D27" s="134"/>
      <c r="E27" s="134"/>
      <c r="F27" s="134"/>
      <c r="G27" s="134"/>
    </row>
    <row r="28" spans="1:7">
      <c r="A28" s="74" t="s">
        <v>661</v>
      </c>
      <c r="B28" s="133">
        <f t="shared" ref="B28:G28" si="2">B6+B17</f>
        <v>0</v>
      </c>
      <c r="C28" s="133">
        <f t="shared" si="2"/>
        <v>0</v>
      </c>
      <c r="D28" s="133">
        <f t="shared" si="2"/>
        <v>0</v>
      </c>
      <c r="E28" s="133">
        <f t="shared" si="2"/>
        <v>-5635348.4899999993</v>
      </c>
      <c r="F28" s="133">
        <f t="shared" si="2"/>
        <v>-8344098.6999999993</v>
      </c>
      <c r="G28" s="133">
        <f t="shared" si="2"/>
        <v>-8257133.3899999997</v>
      </c>
    </row>
    <row r="29" spans="1:7">
      <c r="A29" s="73"/>
      <c r="B29" s="135"/>
      <c r="C29" s="135"/>
      <c r="D29" s="135"/>
      <c r="E29" s="135"/>
      <c r="F29" s="135"/>
      <c r="G29" s="135"/>
    </row>
    <row r="30" spans="1:7">
      <c r="A30" s="1"/>
    </row>
    <row r="31" spans="1:7">
      <c r="A31" s="204" t="s">
        <v>660</v>
      </c>
      <c r="B31" s="204"/>
      <c r="C31" s="204"/>
      <c r="D31" s="204"/>
      <c r="E31" s="204"/>
      <c r="F31" s="204"/>
      <c r="G31" s="204"/>
    </row>
    <row r="32" spans="1:7">
      <c r="A32" s="204" t="s">
        <v>659</v>
      </c>
      <c r="B32" s="204"/>
      <c r="C32" s="204"/>
      <c r="D32" s="204"/>
      <c r="E32" s="204"/>
      <c r="F32" s="204"/>
      <c r="G32" s="204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'Formato 4'!Área_de_impresión</vt:lpstr>
      <vt:lpstr>'Formato 6 a)'!Área_de_impresión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2018-11-20T17:29:30Z</dcterms:created>
  <dcterms:modified xsi:type="dcterms:W3CDTF">2025-07-14T16:08:56Z</dcterms:modified>
</cp:coreProperties>
</file>