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N-0002\Desktop\2026\1ER TRIM 2026\"/>
    </mc:Choice>
  </mc:AlternateContent>
  <xr:revisionPtr revIDLastSave="0" documentId="8_{3670D8DA-1731-41D6-ABEB-DAC24D193B1C}" xr6:coauthVersionLast="47" xr6:coauthVersionMax="47" xr10:uidLastSave="{00000000-0000-0000-0000-000000000000}"/>
  <bookViews>
    <workbookView xWindow="-120" yWindow="-120" windowWidth="29040" windowHeight="15840" tabRatio="782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H14" i="1" s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15" i="1"/>
  <c r="E14" i="1"/>
  <c r="E13" i="1" s="1"/>
  <c r="F40" i="1"/>
  <c r="F39" i="1"/>
  <c r="F38" i="1"/>
  <c r="F34" i="1"/>
  <c r="G33" i="1"/>
  <c r="F31" i="1"/>
  <c r="G30" i="1"/>
  <c r="F30" i="1"/>
  <c r="G29" i="1"/>
  <c r="F29" i="1"/>
  <c r="G27" i="1"/>
  <c r="F27" i="1"/>
  <c r="G25" i="1"/>
  <c r="F25" i="1"/>
  <c r="G24" i="1"/>
  <c r="G21" i="1"/>
  <c r="G20" i="1"/>
  <c r="F20" i="1"/>
  <c r="G19" i="1"/>
  <c r="F16" i="1"/>
  <c r="D14" i="1"/>
  <c r="D13" i="1" s="1"/>
  <c r="C14" i="1"/>
  <c r="G14" i="1" l="1"/>
  <c r="C13" i="1"/>
  <c r="G13" i="1"/>
  <c r="F14" i="1"/>
  <c r="H13" i="1"/>
  <c r="F13" i="1" l="1"/>
  <c r="F3" i="9" l="1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F31" i="3" s="1"/>
  <c r="D11" i="3"/>
  <c r="D31" i="3" l="1"/>
  <c r="E31" i="3"/>
</calcChain>
</file>

<file path=xl/sharedStrings.xml><?xml version="1.0" encoding="utf-8"?>
<sst xmlns="http://schemas.openxmlformats.org/spreadsheetml/2006/main" count="268" uniqueCount="155">
  <si>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</si>
  <si>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</si>
  <si>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</si>
  <si>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</si>
  <si>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</si>
  <si>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</si>
  <si>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</si>
  <si>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</si>
  <si>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</si>
  <si>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</si>
  <si>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</si>
  <si>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</si>
  <si>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</si>
  <si>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</si>
  <si>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</si>
  <si>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</si>
  <si>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</si>
  <si>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</si>
  <si>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</si>
  <si>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</si>
  <si>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</si>
  <si>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</si>
  <si>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</si>
  <si>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</si>
  <si>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</si>
  <si>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</si>
  <si>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</si>
  <si>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</si>
  <si>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</si>
  <si>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</si>
  <si>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</si>
  <si>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</si>
  <si>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</si>
  <si>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</si>
  <si>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</si>
  <si>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</si>
  <si>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</si>
  <si>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</si>
  <si>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</si>
  <si>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</si>
  <si>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</si>
  <si>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</si>
  <si>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</si>
  <si>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</si>
  <si>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</si>
  <si>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</si>
  <si>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</si>
  <si>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</si>
  <si>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</si>
  <si>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</si>
  <si>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</si>
  <si>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</si>
  <si>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</si>
  <si>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</si>
  <si>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</si>
  <si>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</si>
  <si>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</si>
  <si>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</si>
  <si>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</si>
  <si>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</si>
  <si>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</si>
  <si>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</si>
  <si>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</si>
  <si>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</si>
  <si>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</si>
  <si>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</si>
  <si>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</si>
  <si>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</si>
  <si>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</si>
  <si>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</si>
  <si>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</si>
  <si>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</si>
  <si>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</si>
  <si>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</si>
  <si>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</si>
  <si>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</si>
  <si>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</si>
  <si>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</si>
  <si>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</si>
  <si>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</si>
  <si>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</si>
  <si>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</si>
  <si>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</si>
  <si>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</si>
  <si>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</si>
  <si>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</si>
  <si>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</si>
  <si>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</si>
  <si>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</si>
  <si>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</si>
  <si>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</si>
  <si>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</si>
  <si>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</si>
  <si>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</si>
  <si>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</si>
  <si>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</si>
  <si>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</si>
  <si>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</si>
  <si>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</si>
  <si>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</si>
  <si>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</si>
  <si>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</si>
  <si>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</si>
  <si>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</si>
  <si>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</si>
  <si>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</si>
  <si>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</si>
  <si>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</si>
  <si>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</si>
  <si>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</si>
  <si>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</si>
  <si>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</si>
  <si>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</si>
  <si>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</si>
  <si>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</si>
  <si>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</si>
  <si>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</si>
  <si>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</si>
  <si>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</si>
  <si>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</si>
  <si>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</si>
  <si>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</si>
  <si>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</si>
  <si>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</si>
  <si>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</si>
  <si>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</si>
  <si>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</si>
  <si>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</si>
  <si>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</si>
  <si>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</si>
  <si>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</si>
  <si>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</si>
  <si>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</si>
  <si>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</si>
  <si>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</si>
  <si>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</si>
  <si>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</si>
  <si>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</si>
  <si>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</si>
  <si>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</si>
  <si>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</si>
  <si>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</si>
  <si>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</si>
  <si>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</si>
  <si>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</si>
  <si>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</si>
  <si>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</si>
  <si>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</si>
  <si>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</si>
  <si>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 xml:space="preserve"> INSTITUTO MUNICIPAL DE PLANEACIÓN DE GUANAJUATO, GTO.</t>
  </si>
  <si>
    <t>Correspondiente del 01 de enero al 31 de marzo de 2026</t>
  </si>
  <si>
    <r>
      <t>NO APLICA.</t>
    </r>
    <r>
      <rPr>
        <u/>
        <sz val="11"/>
        <color theme="1"/>
        <rFont val="Calibri"/>
        <family val="2"/>
      </rPr>
      <t xml:space="preserve"> El Instituto Municipal de Planeación de Guanajuato no tiene Balance Presupuestario de Recursos Disponibles negativo.</t>
    </r>
  </si>
  <si>
    <r>
      <t>NO APLICA.</t>
    </r>
    <r>
      <rPr>
        <u/>
        <sz val="11"/>
        <color theme="1"/>
        <rFont val="Calibri"/>
        <family val="2"/>
      </rPr>
      <t xml:space="preserve"> El Instituto Municipal de Planeación de Guanajuato no tiene Deuda Pública ni Obligaciones.</t>
    </r>
  </si>
  <si>
    <r>
      <t>NO APLICA.</t>
    </r>
    <r>
      <rPr>
        <u/>
        <sz val="11"/>
        <color theme="1"/>
        <rFont val="Calibri"/>
        <family val="2"/>
      </rPr>
      <t xml:space="preserve"> El Instituto Municipal de Planeación de Guanajuato no tiene Deuda Pública Garantizada.</t>
    </r>
  </si>
  <si>
    <t>El Instituto Municipal de Planeación de Guanajuato al cierre del cuarto  trimestre tiene un pasivo circulante de $620,730.97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</si>
</sst>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#,##0.00_ ;\-#,##0.00\ "/>
  </numFmts>
  <fonts count="20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u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  <xf numFmtId="43" fontId="16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66" fontId="17" fillId="5" borderId="2" xfId="6" applyNumberFormat="1" applyFont="1" applyFill="1" applyBorder="1" applyAlignment="1" applyProtection="1">
      <alignment vertical="center"/>
      <protection locked="0"/>
    </xf>
  </cellXfs>
  <cellStyles count="7">
    <cellStyle name="Hipervínculo" xfId="1" builtinId="8"/>
    <cellStyle name="Millares" xfId="6" builtinId="3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tabSelected="1" workbookViewId="0">
      <selection activeCell="H25" sqref="H25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149</v>
      </c>
      <c r="B1" s="20"/>
      <c r="C1" s="21" t="s">
        <v>0</v>
      </c>
      <c r="D1" s="22">
        <v>2026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150</v>
      </c>
      <c r="B3" s="24"/>
      <c r="C3" s="25" t="s">
        <v>4</v>
      </c>
      <c r="D3" s="27">
        <v>1</v>
      </c>
    </row>
    <row r="4" spans="1:4" x14ac:dyDescent="0.2">
      <c r="A4" s="71" t="s">
        <v>5</v>
      </c>
      <c r="B4" s="72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17"/>
  <sheetViews>
    <sheetView showGridLines="0" workbookViewId="0">
      <selection activeCell="C12" sqref="C1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 xml:space="preserve"> INSTITUTO MUNICIPAL DE PLANEACIÓN DE GUANAJUATO, GTO.</v>
      </c>
      <c r="C1" s="73"/>
      <c r="D1" s="73"/>
      <c r="E1" s="40" t="s">
        <v>0</v>
      </c>
      <c r="F1" s="41">
        <f>'Notas de Disciplina Financiera'!D1</f>
        <v>2026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31 de marzo de 2026</v>
      </c>
      <c r="C3" s="73"/>
      <c r="D3" s="73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2" spans="1:6" ht="15" x14ac:dyDescent="0.2">
      <c r="C12" s="91" t="s">
        <v>151</v>
      </c>
    </row>
    <row r="16" spans="1:6" x14ac:dyDescent="0.2">
      <c r="C16" s="70" t="s">
        <v>23</v>
      </c>
    </row>
    <row r="17" spans="3:3" x14ac:dyDescent="0.2">
      <c r="C17" s="69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U162"/>
  <sheetViews>
    <sheetView showGridLines="0" topLeftCell="A145" zoomScaleNormal="100" workbookViewId="0">
      <selection activeCell="I179" sqref="I179"/>
    </sheetView>
  </sheetViews>
  <sheetFormatPr baseColWidth="10" defaultColWidth="12" defaultRowHeight="12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0" width="12" style="1"/>
    <col min="22" max="16384" width="12" style="1"/>
  </cols>
  <sheetData>
    <row r="1" spans="1:9" x14ac:dyDescent="0.2">
      <c r="B1" s="73" t="str">
        <f>'Notas de Disciplina Financiera'!A1</f>
        <v xml:space="preserve"> INSTITUTO MUNICIPAL DE PLANEACIÓN DE GUANAJUATO, GTO.</v>
      </c>
      <c r="C1" s="73"/>
      <c r="D1" s="73"/>
      <c r="E1" s="40" t="s">
        <v>0</v>
      </c>
      <c r="F1" s="41">
        <f>'Notas de Disciplina Financiera'!D1</f>
        <v>2026</v>
      </c>
    </row>
    <row r="2" spans="1:9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9" x14ac:dyDescent="0.2">
      <c r="B3" s="73" t="str">
        <f>'Notas de Disciplina Financiera'!A3</f>
        <v>Correspondiente del 01 de enero al 31 de marzo de 2026</v>
      </c>
      <c r="C3" s="73"/>
      <c r="D3" s="73"/>
      <c r="E3" s="40" t="s">
        <v>4</v>
      </c>
      <c r="F3" s="41">
        <f>'Notas de Disciplina Financiera'!D3</f>
        <v>1</v>
      </c>
    </row>
    <row r="5" spans="1:9" x14ac:dyDescent="0.2">
      <c r="B5" s="43" t="s">
        <v>25</v>
      </c>
    </row>
    <row r="6" spans="1:9" x14ac:dyDescent="0.2">
      <c r="B6" s="79" t="str">
        <f>B1</f>
        <v xml:space="preserve"> INSTITUTO MUNICIPAL DE PLANEACIÓN DE GUANAJUATO, GTO.</v>
      </c>
      <c r="C6" s="79"/>
      <c r="D6" s="79"/>
      <c r="E6" s="79"/>
      <c r="F6" s="79"/>
      <c r="G6" s="79"/>
      <c r="H6" s="79"/>
      <c r="I6" s="79"/>
    </row>
    <row r="7" spans="1:9" x14ac:dyDescent="0.2">
      <c r="B7" s="74" t="s">
        <v>26</v>
      </c>
      <c r="C7" s="74"/>
      <c r="D7" s="74"/>
      <c r="E7" s="74"/>
      <c r="F7" s="74"/>
      <c r="G7" s="74"/>
      <c r="H7" s="74"/>
      <c r="I7" s="74"/>
    </row>
    <row r="8" spans="1:9" x14ac:dyDescent="0.2">
      <c r="B8" s="74" t="s">
        <v>27</v>
      </c>
      <c r="C8" s="74"/>
      <c r="D8" s="74"/>
      <c r="E8" s="74"/>
      <c r="F8" s="74"/>
      <c r="G8" s="74"/>
      <c r="H8" s="74"/>
      <c r="I8" s="74"/>
    </row>
    <row r="9" spans="1:9" x14ac:dyDescent="0.2">
      <c r="B9" s="74" t="str">
        <f>B3</f>
        <v>Correspondiente del 01 de enero al 31 de marzo de 2026</v>
      </c>
      <c r="C9" s="74"/>
      <c r="D9" s="74"/>
      <c r="E9" s="74"/>
      <c r="F9" s="74"/>
      <c r="G9" s="74"/>
      <c r="H9" s="74"/>
      <c r="I9" s="74"/>
    </row>
    <row r="10" spans="1:9" x14ac:dyDescent="0.2">
      <c r="B10" s="75" t="s">
        <v>28</v>
      </c>
      <c r="C10" s="75"/>
      <c r="D10" s="75"/>
      <c r="E10" s="75"/>
      <c r="F10" s="75"/>
      <c r="G10" s="75"/>
      <c r="H10" s="75"/>
      <c r="I10" s="75"/>
    </row>
    <row r="11" spans="1:9" x14ac:dyDescent="0.2">
      <c r="B11" s="9"/>
      <c r="C11" s="9"/>
      <c r="D11" s="76" t="s">
        <v>29</v>
      </c>
      <c r="E11" s="77"/>
      <c r="F11" s="77"/>
      <c r="G11" s="77"/>
      <c r="H11" s="78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ht="15" x14ac:dyDescent="0.2">
      <c r="A13" s="42"/>
      <c r="B13" s="13" t="s">
        <v>38</v>
      </c>
      <c r="C13" s="93">
        <f>C14+C22+C193+C32+C42+C52+C62+C66+C75+C79</f>
        <v>9215535.9399999995</v>
      </c>
      <c r="D13" s="93">
        <f>D14+D22+D193+D32+D42+D52+D62+D66+D75+D79</f>
        <v>215181.54</v>
      </c>
      <c r="E13" s="93">
        <f>E14+E22+E193+E32+E42+E52+E62+E66+E75+E79</f>
        <v>-100603.04000000001</v>
      </c>
      <c r="F13" s="93">
        <f>F14+F22+E193+F32+E42+E52+E62+E66+E75+E79</f>
        <v>426181.54000000004</v>
      </c>
      <c r="G13" s="93">
        <f>G14+G22+F193+G32+F42+F52+F62+F66+F75+F79</f>
        <v>3274610.36</v>
      </c>
      <c r="H13" s="93">
        <f>H14+H22+G193+H32+G42+G52+G62+G66+G75+G79</f>
        <v>9330114.4399999995</v>
      </c>
      <c r="I13" s="93">
        <v>9330114.4399999995</v>
      </c>
    </row>
    <row r="14" spans="1:9" x14ac:dyDescent="0.2">
      <c r="B14" s="17" t="s">
        <v>39</v>
      </c>
      <c r="C14" s="4">
        <f>SUM(C15:C21)</f>
        <v>8426718.4000000004</v>
      </c>
      <c r="D14" s="4">
        <f t="shared" ref="D14:E14" si="0">SUM(D15:D21)</f>
        <v>158941.54</v>
      </c>
      <c r="E14" s="4">
        <f>SUM(E15:E21)</f>
        <v>-64813.04</v>
      </c>
      <c r="F14" s="4">
        <f>SUM(F15:F21)</f>
        <v>162941.54</v>
      </c>
      <c r="G14" s="4">
        <f>SUM(G15:G21)</f>
        <v>3105400.36</v>
      </c>
      <c r="H14" s="4">
        <f>SUM(H15:H21)</f>
        <v>8520846.9000000004</v>
      </c>
      <c r="I14" s="4">
        <v>8520846.9000000004</v>
      </c>
    </row>
    <row r="15" spans="1:9" x14ac:dyDescent="0.2">
      <c r="B15" s="16" t="s">
        <v>40</v>
      </c>
      <c r="C15" s="4">
        <v>2400198</v>
      </c>
      <c r="D15" s="4">
        <v>0</v>
      </c>
      <c r="E15" s="4"/>
      <c r="F15" s="4">
        <v>0</v>
      </c>
      <c r="G15" s="4">
        <v>0</v>
      </c>
      <c r="H15" s="4">
        <f>+C15+D15+E15</f>
        <v>2400198</v>
      </c>
      <c r="I15" s="4">
        <v>2400198</v>
      </c>
    </row>
    <row r="16" spans="1:9" x14ac:dyDescent="0.2">
      <c r="B16" s="16" t="s">
        <v>41</v>
      </c>
      <c r="C16" s="4">
        <v>4000</v>
      </c>
      <c r="D16" s="4">
        <v>158941.54</v>
      </c>
      <c r="E16" s="4"/>
      <c r="F16" s="4">
        <f t="shared" ref="F16:F41" si="1">C16+D16</f>
        <v>162941.54</v>
      </c>
      <c r="G16" s="4">
        <v>0</v>
      </c>
      <c r="H16" s="4">
        <f t="shared" ref="H16:H41" si="2">+C16+D16+E16</f>
        <v>162941.54</v>
      </c>
      <c r="I16" s="4">
        <v>162941.54</v>
      </c>
    </row>
    <row r="17" spans="2:9" x14ac:dyDescent="0.2">
      <c r="B17" s="16" t="s">
        <v>42</v>
      </c>
      <c r="C17" s="4">
        <v>782382</v>
      </c>
      <c r="D17" s="4">
        <v>0</v>
      </c>
      <c r="E17" s="4"/>
      <c r="F17" s="4">
        <v>0</v>
      </c>
      <c r="G17" s="4">
        <v>0</v>
      </c>
      <c r="H17" s="4">
        <f t="shared" si="2"/>
        <v>782382</v>
      </c>
      <c r="I17" s="4">
        <v>782382</v>
      </c>
    </row>
    <row r="18" spans="2:9" x14ac:dyDescent="0.2">
      <c r="B18" s="16" t="s">
        <v>43</v>
      </c>
      <c r="C18" s="4">
        <v>2069925</v>
      </c>
      <c r="D18" s="4">
        <v>0</v>
      </c>
      <c r="E18" s="4"/>
      <c r="F18" s="4">
        <v>0</v>
      </c>
      <c r="G18" s="4">
        <v>0</v>
      </c>
      <c r="H18" s="4">
        <f t="shared" si="2"/>
        <v>2069925</v>
      </c>
      <c r="I18" s="4">
        <v>2069925</v>
      </c>
    </row>
    <row r="19" spans="2:9" x14ac:dyDescent="0.2">
      <c r="B19" s="16" t="s">
        <v>44</v>
      </c>
      <c r="C19" s="4">
        <v>3170213.4</v>
      </c>
      <c r="D19" s="4"/>
      <c r="E19" s="4">
        <v>-64813.04</v>
      </c>
      <c r="F19" s="4">
        <v>0</v>
      </c>
      <c r="G19" s="4">
        <f t="shared" ref="G19:G41" si="3">C19+E19</f>
        <v>3105400.36</v>
      </c>
      <c r="H19" s="4">
        <f t="shared" si="2"/>
        <v>3105400.36</v>
      </c>
      <c r="I19" s="4">
        <v>3105400.36</v>
      </c>
    </row>
    <row r="20" spans="2:9" x14ac:dyDescent="0.2">
      <c r="B20" s="16" t="s">
        <v>45</v>
      </c>
      <c r="C20" s="4">
        <v>0</v>
      </c>
      <c r="D20" s="4">
        <v>0</v>
      </c>
      <c r="E20" s="4"/>
      <c r="F20" s="4">
        <f t="shared" ref="F20:F41" si="4">C20+D20</f>
        <v>0</v>
      </c>
      <c r="G20" s="4">
        <f t="shared" si="3"/>
        <v>0</v>
      </c>
      <c r="H20" s="4">
        <f t="shared" si="2"/>
        <v>0</v>
      </c>
      <c r="I20" s="4">
        <v>0</v>
      </c>
    </row>
    <row r="21" spans="2:9" x14ac:dyDescent="0.2">
      <c r="B21" s="16" t="s">
        <v>46</v>
      </c>
      <c r="C21" s="4">
        <v>0</v>
      </c>
      <c r="D21" s="4">
        <v>0</v>
      </c>
      <c r="E21" s="4"/>
      <c r="F21" s="4">
        <v>0</v>
      </c>
      <c r="G21" s="4">
        <f t="shared" si="3"/>
        <v>0</v>
      </c>
      <c r="H21" s="4">
        <f t="shared" si="2"/>
        <v>0</v>
      </c>
      <c r="I21" s="4">
        <v>0</v>
      </c>
    </row>
    <row r="22" spans="2:9" x14ac:dyDescent="0.2">
      <c r="B22" s="17" t="s">
        <v>47</v>
      </c>
      <c r="C22" s="4">
        <v>164817.53999999998</v>
      </c>
      <c r="D22" s="4">
        <v>2000</v>
      </c>
      <c r="E22" s="4">
        <v>-2000</v>
      </c>
      <c r="F22" s="4">
        <v>5000</v>
      </c>
      <c r="G22" s="4">
        <v>35000</v>
      </c>
      <c r="H22" s="4">
        <f t="shared" si="2"/>
        <v>164817.53999999998</v>
      </c>
      <c r="I22" s="4">
        <v>164817.53999999998</v>
      </c>
    </row>
    <row r="23" spans="2:9" x14ac:dyDescent="0.2">
      <c r="B23" s="16" t="s">
        <v>48</v>
      </c>
      <c r="C23" s="4">
        <v>92817.54</v>
      </c>
      <c r="D23" s="4">
        <v>0</v>
      </c>
      <c r="E23" s="4"/>
      <c r="F23" s="4">
        <v>0</v>
      </c>
      <c r="G23" s="4">
        <v>0</v>
      </c>
      <c r="H23" s="4">
        <f t="shared" si="2"/>
        <v>92817.54</v>
      </c>
      <c r="I23" s="4">
        <v>92817.54</v>
      </c>
    </row>
    <row r="24" spans="2:9" x14ac:dyDescent="0.2">
      <c r="B24" s="16" t="s">
        <v>49</v>
      </c>
      <c r="C24" s="4">
        <v>37000</v>
      </c>
      <c r="D24" s="4"/>
      <c r="E24" s="4">
        <v>-2000</v>
      </c>
      <c r="F24" s="4">
        <v>0</v>
      </c>
      <c r="G24" s="4">
        <f t="shared" ref="G24:G41" si="5">C24+E24</f>
        <v>35000</v>
      </c>
      <c r="H24" s="4">
        <f t="shared" si="2"/>
        <v>35000</v>
      </c>
      <c r="I24" s="4">
        <v>35000</v>
      </c>
    </row>
    <row r="25" spans="2:9" x14ac:dyDescent="0.2">
      <c r="B25" s="16" t="s">
        <v>50</v>
      </c>
      <c r="C25" s="4">
        <v>0</v>
      </c>
      <c r="D25" s="4">
        <v>0</v>
      </c>
      <c r="E25" s="4"/>
      <c r="F25" s="4">
        <f t="shared" ref="F25:F41" si="6">C25+D25</f>
        <v>0</v>
      </c>
      <c r="G25" s="4">
        <f t="shared" si="5"/>
        <v>0</v>
      </c>
      <c r="H25" s="4">
        <f t="shared" si="2"/>
        <v>0</v>
      </c>
      <c r="I25" s="4">
        <v>0</v>
      </c>
    </row>
    <row r="26" spans="2:9" x14ac:dyDescent="0.2">
      <c r="B26" s="16" t="s">
        <v>51</v>
      </c>
      <c r="C26" s="4">
        <v>2000</v>
      </c>
      <c r="D26" s="4">
        <v>0</v>
      </c>
      <c r="E26" s="4"/>
      <c r="F26" s="4">
        <v>0</v>
      </c>
      <c r="G26" s="4">
        <v>0</v>
      </c>
      <c r="H26" s="4">
        <f t="shared" si="2"/>
        <v>2000</v>
      </c>
      <c r="I26" s="4">
        <v>2000</v>
      </c>
    </row>
    <row r="27" spans="2:9" x14ac:dyDescent="0.2">
      <c r="B27" s="16" t="s">
        <v>52</v>
      </c>
      <c r="C27" s="4">
        <v>0</v>
      </c>
      <c r="D27" s="4">
        <v>0</v>
      </c>
      <c r="E27" s="4"/>
      <c r="F27" s="4">
        <f t="shared" ref="F27:F41" si="7">C27+D27</f>
        <v>0</v>
      </c>
      <c r="G27" s="4">
        <f t="shared" ref="G27:G41" si="8">C27+E27</f>
        <v>0</v>
      </c>
      <c r="H27" s="4">
        <f t="shared" si="2"/>
        <v>0</v>
      </c>
      <c r="I27" s="4">
        <v>0</v>
      </c>
    </row>
    <row r="28" spans="2:9" x14ac:dyDescent="0.2">
      <c r="B28" s="16" t="s">
        <v>53</v>
      </c>
      <c r="C28" s="4">
        <v>30000</v>
      </c>
      <c r="D28" s="4">
        <v>0</v>
      </c>
      <c r="E28" s="4"/>
      <c r="F28" s="4">
        <v>0</v>
      </c>
      <c r="G28" s="4">
        <v>0</v>
      </c>
      <c r="H28" s="4">
        <f t="shared" si="2"/>
        <v>30000</v>
      </c>
      <c r="I28" s="4">
        <v>30000</v>
      </c>
    </row>
    <row r="29" spans="2:9" x14ac:dyDescent="0.2">
      <c r="B29" s="16" t="s">
        <v>54</v>
      </c>
      <c r="C29" s="4">
        <v>0</v>
      </c>
      <c r="D29" s="4">
        <v>0</v>
      </c>
      <c r="E29" s="4"/>
      <c r="F29" s="4">
        <f t="shared" ref="F29:F41" si="9">C29+D29</f>
        <v>0</v>
      </c>
      <c r="G29" s="4">
        <f t="shared" ref="G29:G41" si="10">C29+E29</f>
        <v>0</v>
      </c>
      <c r="H29" s="4">
        <f t="shared" si="2"/>
        <v>0</v>
      </c>
      <c r="I29" s="4">
        <v>0</v>
      </c>
    </row>
    <row r="30" spans="2:9" x14ac:dyDescent="0.2">
      <c r="B30" s="16" t="s">
        <v>55</v>
      </c>
      <c r="C30" s="4">
        <v>0</v>
      </c>
      <c r="D30" s="4">
        <v>0</v>
      </c>
      <c r="E30" s="4"/>
      <c r="F30" s="4">
        <f t="shared" si="9"/>
        <v>0</v>
      </c>
      <c r="G30" s="4">
        <f t="shared" si="10"/>
        <v>0</v>
      </c>
      <c r="H30" s="4">
        <f t="shared" si="2"/>
        <v>0</v>
      </c>
      <c r="I30" s="4">
        <v>0</v>
      </c>
    </row>
    <row r="31" spans="2:9" x14ac:dyDescent="0.2">
      <c r="B31" s="16" t="s">
        <v>56</v>
      </c>
      <c r="C31" s="4">
        <v>3000</v>
      </c>
      <c r="D31" s="4">
        <v>2000</v>
      </c>
      <c r="E31" s="4"/>
      <c r="F31" s="4">
        <f t="shared" si="9"/>
        <v>5000</v>
      </c>
      <c r="G31" s="4">
        <v>0</v>
      </c>
      <c r="H31" s="4">
        <f t="shared" si="2"/>
        <v>5000</v>
      </c>
      <c r="I31" s="4">
        <v>5000</v>
      </c>
    </row>
    <row r="32" spans="2:9" x14ac:dyDescent="0.2">
      <c r="B32" s="17" t="s">
        <v>57</v>
      </c>
      <c r="C32" s="4">
        <v>624000</v>
      </c>
      <c r="D32" s="4">
        <v>54240</v>
      </c>
      <c r="E32" s="4">
        <v>-33790</v>
      </c>
      <c r="F32" s="4">
        <v>258240</v>
      </c>
      <c r="G32" s="4">
        <v>134210</v>
      </c>
      <c r="H32" s="4">
        <f t="shared" si="2"/>
        <v>644450</v>
      </c>
      <c r="I32" s="4">
        <v>644450</v>
      </c>
    </row>
    <row r="33" spans="2:9" x14ac:dyDescent="0.2">
      <c r="B33" s="16" t="s">
        <v>58</v>
      </c>
      <c r="C33" s="4">
        <v>168000</v>
      </c>
      <c r="D33" s="4"/>
      <c r="E33" s="4">
        <v>-33790</v>
      </c>
      <c r="F33" s="4">
        <v>0</v>
      </c>
      <c r="G33" s="4">
        <f t="shared" ref="G33:G41" si="11">C33+E33</f>
        <v>134210</v>
      </c>
      <c r="H33" s="4">
        <f t="shared" si="2"/>
        <v>134210</v>
      </c>
      <c r="I33" s="4">
        <v>134210</v>
      </c>
    </row>
    <row r="34" spans="2:9" x14ac:dyDescent="0.2">
      <c r="B34" s="16" t="s">
        <v>59</v>
      </c>
      <c r="C34" s="4">
        <v>196000</v>
      </c>
      <c r="D34" s="4">
        <v>1790</v>
      </c>
      <c r="E34" s="4"/>
      <c r="F34" s="4">
        <f t="shared" ref="F34:F41" si="12">C34+D34</f>
        <v>197790</v>
      </c>
      <c r="G34" s="4">
        <v>0</v>
      </c>
      <c r="H34" s="4">
        <f t="shared" si="2"/>
        <v>197790</v>
      </c>
      <c r="I34" s="4">
        <v>197790</v>
      </c>
    </row>
    <row r="35" spans="2:9" x14ac:dyDescent="0.2">
      <c r="B35" s="16" t="s">
        <v>60</v>
      </c>
      <c r="C35" s="4">
        <v>9000</v>
      </c>
      <c r="D35" s="4">
        <v>0</v>
      </c>
      <c r="E35" s="4"/>
      <c r="F35" s="4">
        <v>0</v>
      </c>
      <c r="G35" s="4">
        <v>0</v>
      </c>
      <c r="H35" s="4">
        <f t="shared" si="2"/>
        <v>9000</v>
      </c>
      <c r="I35" s="4">
        <v>9000</v>
      </c>
    </row>
    <row r="36" spans="2:9" x14ac:dyDescent="0.2">
      <c r="B36" s="16" t="s">
        <v>61</v>
      </c>
      <c r="C36" s="4">
        <v>32000</v>
      </c>
      <c r="D36" s="4">
        <v>0</v>
      </c>
      <c r="E36" s="4"/>
      <c r="F36" s="4">
        <v>0</v>
      </c>
      <c r="G36" s="4">
        <v>0</v>
      </c>
      <c r="H36" s="4">
        <f t="shared" si="2"/>
        <v>32000</v>
      </c>
      <c r="I36" s="4">
        <v>32000</v>
      </c>
    </row>
    <row r="37" spans="2:9" x14ac:dyDescent="0.2">
      <c r="B37" s="16" t="s">
        <v>62</v>
      </c>
      <c r="C37" s="4">
        <v>26000</v>
      </c>
      <c r="D37" s="4">
        <v>0</v>
      </c>
      <c r="E37" s="4"/>
      <c r="F37" s="4">
        <v>0</v>
      </c>
      <c r="G37" s="4">
        <v>0</v>
      </c>
      <c r="H37" s="4">
        <f t="shared" si="2"/>
        <v>26000</v>
      </c>
      <c r="I37" s="4">
        <v>26000</v>
      </c>
    </row>
    <row r="38" spans="2:9" x14ac:dyDescent="0.2">
      <c r="B38" s="16" t="s">
        <v>63</v>
      </c>
      <c r="C38" s="4">
        <v>0</v>
      </c>
      <c r="D38" s="4">
        <v>0</v>
      </c>
      <c r="E38" s="4"/>
      <c r="F38" s="4">
        <f t="shared" ref="F38:F41" si="13">C38+D38</f>
        <v>0</v>
      </c>
      <c r="G38" s="4">
        <v>0</v>
      </c>
      <c r="H38" s="4">
        <f t="shared" si="2"/>
        <v>0</v>
      </c>
      <c r="I38" s="4">
        <v>0</v>
      </c>
    </row>
    <row r="39" spans="2:9" x14ac:dyDescent="0.2">
      <c r="B39" s="16" t="s">
        <v>64</v>
      </c>
      <c r="C39" s="4">
        <v>8000</v>
      </c>
      <c r="D39" s="4">
        <v>2000</v>
      </c>
      <c r="E39" s="4"/>
      <c r="F39" s="4">
        <f t="shared" si="13"/>
        <v>10000</v>
      </c>
      <c r="G39" s="4">
        <v>0</v>
      </c>
      <c r="H39" s="4">
        <f t="shared" si="2"/>
        <v>10000</v>
      </c>
      <c r="I39" s="4">
        <v>10000</v>
      </c>
    </row>
    <row r="40" spans="2:9" x14ac:dyDescent="0.2">
      <c r="B40" s="16" t="s">
        <v>65</v>
      </c>
      <c r="C40" s="4">
        <v>0</v>
      </c>
      <c r="D40" s="4">
        <v>50450</v>
      </c>
      <c r="E40" s="4"/>
      <c r="F40" s="4">
        <f t="shared" si="13"/>
        <v>50450</v>
      </c>
      <c r="G40" s="4">
        <v>0</v>
      </c>
      <c r="H40" s="4">
        <f t="shared" si="2"/>
        <v>50450</v>
      </c>
      <c r="I40" s="4">
        <v>50450</v>
      </c>
    </row>
    <row r="41" spans="2:9" x14ac:dyDescent="0.2">
      <c r="B41" s="16" t="s">
        <v>66</v>
      </c>
      <c r="C41" s="4">
        <v>185000</v>
      </c>
      <c r="D41" s="4">
        <v>0</v>
      </c>
      <c r="E41" s="4"/>
      <c r="F41" s="4">
        <v>0</v>
      </c>
      <c r="G41" s="4">
        <v>0</v>
      </c>
      <c r="H41" s="4">
        <f t="shared" si="2"/>
        <v>185000</v>
      </c>
      <c r="I41" s="4">
        <v>185000</v>
      </c>
    </row>
    <row r="42" spans="2:9" x14ac:dyDescent="0.2">
      <c r="B42" s="17" t="s">
        <v>67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</row>
    <row r="43" spans="2:9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</row>
    <row r="44" spans="2:9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</row>
    <row r="45" spans="2:9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2:9" x14ac:dyDescent="0.2">
      <c r="B46" s="16" t="s">
        <v>71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</row>
    <row r="47" spans="2:9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2:9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2:9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2:9" x14ac:dyDescent="0.2">
      <c r="B52" s="17" t="s">
        <v>77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2:9" x14ac:dyDescent="0.2">
      <c r="B53" s="16" t="s">
        <v>78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2:9" x14ac:dyDescent="0.2">
      <c r="B54" s="16" t="s">
        <v>79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2:9" x14ac:dyDescent="0.2">
      <c r="B55" s="16" t="s">
        <v>80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2:9" x14ac:dyDescent="0.2">
      <c r="B56" s="16" t="s">
        <v>81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2:9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2:9" x14ac:dyDescent="0.2">
      <c r="B58" s="16" t="s">
        <v>83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2:9" x14ac:dyDescent="0.2">
      <c r="B61" s="16" t="s">
        <v>86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</row>
    <row r="62" spans="2:9" x14ac:dyDescent="0.2">
      <c r="B62" s="17" t="s">
        <v>87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</row>
    <row r="63" spans="2:9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2:9" x14ac:dyDescent="0.2">
      <c r="B64" s="16" t="s">
        <v>89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 x14ac:dyDescent="0.2">
      <c r="B66" s="17" t="s">
        <v>91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2:9" x14ac:dyDescent="0.2">
      <c r="B74" s="17" t="s">
        <v>99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x14ac:dyDescent="0.2">
      <c r="B78" s="17" t="s">
        <v>103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2:9" x14ac:dyDescent="0.2">
      <c r="B88" s="17" t="s">
        <v>39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47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57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77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87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v>9215535.9399999995</v>
      </c>
      <c r="D161" s="6">
        <v>215181.54</v>
      </c>
      <c r="E161" s="6">
        <v>-100603.04000000001</v>
      </c>
      <c r="F161" s="6">
        <v>426181.54000000004</v>
      </c>
      <c r="G161" s="6">
        <v>3274610.36</v>
      </c>
      <c r="H161" s="6">
        <v>9330114.4399999995</v>
      </c>
      <c r="I161" s="6">
        <v>9330114.4399999995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87:I87 C13:I13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6"/>
  <sheetViews>
    <sheetView showGridLines="0" topLeftCell="A16" workbookViewId="0">
      <selection activeCell="N38" sqref="N38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 xml:space="preserve"> INSTITUTO MUNICIPAL DE PLANEACIÓN DE GUANAJUATO, GTO.</v>
      </c>
      <c r="C1" s="73"/>
      <c r="D1" s="73"/>
      <c r="E1" s="40" t="s">
        <v>0</v>
      </c>
      <c r="F1" s="41">
        <f>'Notas de Disciplina Financiera'!D1</f>
        <v>2026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31 de marzo de 2026</v>
      </c>
      <c r="C3" s="73"/>
      <c r="D3" s="73"/>
      <c r="E3" s="40" t="s">
        <v>4</v>
      </c>
      <c r="F3" s="41">
        <f>'Notas de Disciplina Financiera'!D3</f>
        <v>1</v>
      </c>
    </row>
    <row r="5" spans="1:6" ht="12" thickBot="1" x14ac:dyDescent="0.25">
      <c r="C5" s="43" t="s">
        <v>113</v>
      </c>
    </row>
    <row r="6" spans="1:6" x14ac:dyDescent="0.2">
      <c r="B6" s="82" t="str">
        <f>B1</f>
        <v xml:space="preserve"> INSTITUTO MUNICIPAL DE PLANEACIÓN DE GUANAJUATO, GTO.</v>
      </c>
      <c r="C6" s="83"/>
      <c r="D6" s="83"/>
      <c r="E6" s="83"/>
      <c r="F6" s="84"/>
    </row>
    <row r="7" spans="1:6" x14ac:dyDescent="0.2">
      <c r="B7" s="85" t="s">
        <v>114</v>
      </c>
      <c r="C7" s="86"/>
      <c r="D7" s="86"/>
      <c r="E7" s="86"/>
      <c r="F7" s="87"/>
    </row>
    <row r="8" spans="1:6" x14ac:dyDescent="0.2">
      <c r="B8" s="88" t="s">
        <v>115</v>
      </c>
      <c r="C8" s="89"/>
      <c r="D8" s="89"/>
      <c r="E8" s="89"/>
      <c r="F8" s="90"/>
    </row>
    <row r="9" spans="1:6" ht="22.5" x14ac:dyDescent="0.2">
      <c r="B9" s="80" t="s">
        <v>116</v>
      </c>
      <c r="C9" s="81" t="s">
        <v>117</v>
      </c>
      <c r="D9" s="67" t="s">
        <v>118</v>
      </c>
      <c r="E9" s="67" t="s">
        <v>119</v>
      </c>
      <c r="F9" s="68" t="s">
        <v>120</v>
      </c>
    </row>
    <row r="10" spans="1:6" x14ac:dyDescent="0.2">
      <c r="A10" s="42"/>
      <c r="B10" s="80"/>
      <c r="C10" s="81"/>
      <c r="D10" s="67" t="s">
        <v>121</v>
      </c>
      <c r="E10" s="67" t="s">
        <v>122</v>
      </c>
      <c r="F10" s="68" t="s">
        <v>123</v>
      </c>
    </row>
    <row r="11" spans="1:6" x14ac:dyDescent="0.2">
      <c r="B11" s="52"/>
      <c r="C11" s="53" t="s">
        <v>124</v>
      </c>
      <c r="D11" s="54">
        <f>SUM(D12:D20)</f>
        <v>0</v>
      </c>
      <c r="E11" s="54">
        <f t="shared" ref="E11:F11" si="0">SUM(E12:E20)</f>
        <v>0</v>
      </c>
      <c r="F11" s="55">
        <f t="shared" si="0"/>
        <v>0</v>
      </c>
    </row>
    <row r="12" spans="1:6" x14ac:dyDescent="0.2">
      <c r="B12" s="56">
        <v>1000</v>
      </c>
      <c r="C12" s="57" t="s">
        <v>125</v>
      </c>
      <c r="D12" s="58">
        <v>0</v>
      </c>
      <c r="E12" s="58">
        <v>0</v>
      </c>
      <c r="F12" s="59">
        <v>0</v>
      </c>
    </row>
    <row r="13" spans="1:6" x14ac:dyDescent="0.2">
      <c r="B13" s="56">
        <v>2000</v>
      </c>
      <c r="C13" s="57" t="s">
        <v>126</v>
      </c>
      <c r="D13" s="58">
        <v>0</v>
      </c>
      <c r="E13" s="58">
        <v>0</v>
      </c>
      <c r="F13" s="59">
        <v>0</v>
      </c>
    </row>
    <row r="14" spans="1:6" x14ac:dyDescent="0.2">
      <c r="B14" s="56">
        <v>3000</v>
      </c>
      <c r="C14" s="57" t="s">
        <v>127</v>
      </c>
      <c r="D14" s="58">
        <v>0</v>
      </c>
      <c r="E14" s="58">
        <v>0</v>
      </c>
      <c r="F14" s="59">
        <v>0</v>
      </c>
    </row>
    <row r="15" spans="1:6" x14ac:dyDescent="0.2">
      <c r="B15" s="56">
        <v>4000</v>
      </c>
      <c r="C15" s="57" t="s">
        <v>128</v>
      </c>
      <c r="D15" s="58">
        <v>0</v>
      </c>
      <c r="E15" s="58">
        <v>0</v>
      </c>
      <c r="F15" s="59">
        <v>0</v>
      </c>
    </row>
    <row r="16" spans="1:6" x14ac:dyDescent="0.2">
      <c r="B16" s="56">
        <v>5000</v>
      </c>
      <c r="C16" s="57" t="s">
        <v>129</v>
      </c>
      <c r="D16" s="58">
        <v>0</v>
      </c>
      <c r="E16" s="58">
        <v>0</v>
      </c>
      <c r="F16" s="59">
        <v>0</v>
      </c>
    </row>
    <row r="17" spans="2:6" x14ac:dyDescent="0.2">
      <c r="B17" s="56">
        <v>6000</v>
      </c>
      <c r="C17" s="57" t="s">
        <v>130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131</v>
      </c>
      <c r="D18" s="58">
        <v>0</v>
      </c>
      <c r="E18" s="58">
        <v>0</v>
      </c>
      <c r="F18" s="59">
        <v>0</v>
      </c>
    </row>
    <row r="19" spans="2:6" x14ac:dyDescent="0.2">
      <c r="B19" s="56">
        <v>8000</v>
      </c>
      <c r="C19" s="57" t="s">
        <v>132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133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134</v>
      </c>
      <c r="D21" s="61">
        <f>SUM(D22:D30)</f>
        <v>0</v>
      </c>
      <c r="E21" s="61">
        <f t="shared" ref="E21:F21" si="1">SUM(E22:E30)</f>
        <v>0</v>
      </c>
      <c r="F21" s="62">
        <f t="shared" si="1"/>
        <v>0</v>
      </c>
    </row>
    <row r="22" spans="2:6" x14ac:dyDescent="0.2">
      <c r="B22" s="56">
        <v>1000</v>
      </c>
      <c r="C22" s="57" t="s">
        <v>125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126</v>
      </c>
      <c r="D23" s="58">
        <v>0</v>
      </c>
      <c r="E23" s="58">
        <v>0</v>
      </c>
      <c r="F23" s="59">
        <v>0</v>
      </c>
    </row>
    <row r="24" spans="2:6" x14ac:dyDescent="0.2">
      <c r="B24" s="56">
        <v>3000</v>
      </c>
      <c r="C24" s="57" t="s">
        <v>127</v>
      </c>
      <c r="D24" s="58">
        <v>0</v>
      </c>
      <c r="E24" s="58">
        <v>0</v>
      </c>
      <c r="F24" s="59">
        <v>0</v>
      </c>
    </row>
    <row r="25" spans="2:6" x14ac:dyDescent="0.2">
      <c r="B25" s="56">
        <v>4000</v>
      </c>
      <c r="C25" s="57" t="s">
        <v>128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129</v>
      </c>
      <c r="D26" s="58">
        <v>0</v>
      </c>
      <c r="E26" s="58">
        <v>0</v>
      </c>
      <c r="F26" s="59">
        <v>0</v>
      </c>
    </row>
    <row r="27" spans="2:6" x14ac:dyDescent="0.2">
      <c r="B27" s="56">
        <v>6000</v>
      </c>
      <c r="C27" s="57" t="s">
        <v>130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131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132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133</v>
      </c>
      <c r="D30" s="65">
        <v>0</v>
      </c>
      <c r="E30" s="65">
        <v>0</v>
      </c>
      <c r="F30" s="66">
        <v>0</v>
      </c>
    </row>
    <row r="31" spans="2:6" ht="12" thickBot="1" x14ac:dyDescent="0.25">
      <c r="B31" s="48"/>
      <c r="C31" s="49" t="s">
        <v>36</v>
      </c>
      <c r="D31" s="50">
        <f>D11+D21</f>
        <v>0</v>
      </c>
      <c r="E31" s="50">
        <f t="shared" ref="E31:F31" si="2">E11+E21</f>
        <v>0</v>
      </c>
      <c r="F31" s="51">
        <f t="shared" si="2"/>
        <v>0</v>
      </c>
    </row>
    <row r="33" spans="3:3" x14ac:dyDescent="0.2">
      <c r="C33" s="70" t="s">
        <v>135</v>
      </c>
    </row>
    <row r="34" spans="3:3" x14ac:dyDescent="0.2">
      <c r="C34" s="69" t="s">
        <v>136</v>
      </c>
    </row>
    <row r="36" spans="3:3" ht="15" x14ac:dyDescent="0.2">
      <c r="C36" s="92" t="s">
        <v>154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5"/>
  <sheetViews>
    <sheetView showGridLines="0" workbookViewId="0">
      <selection activeCell="A11" sqref="A11:XFD11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 xml:space="preserve"> INSTITUTO MUNICIPAL DE PLANEACIÓN DE GUANAJUATO, GTO.</v>
      </c>
      <c r="C1" s="73"/>
      <c r="D1" s="73"/>
      <c r="E1" s="40" t="s">
        <v>0</v>
      </c>
      <c r="F1" s="41">
        <f>'Notas de Disciplina Financiera'!D1</f>
        <v>2026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31 de marzo de 2026</v>
      </c>
      <c r="C3" s="73"/>
      <c r="D3" s="73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16</v>
      </c>
    </row>
    <row r="7" spans="1:6" x14ac:dyDescent="0.2">
      <c r="B7" s="1" t="s">
        <v>137</v>
      </c>
    </row>
    <row r="8" spans="1:6" x14ac:dyDescent="0.2">
      <c r="B8" s="45" t="s">
        <v>138</v>
      </c>
    </row>
    <row r="9" spans="1:6" x14ac:dyDescent="0.2">
      <c r="A9" s="42"/>
      <c r="B9" s="47" t="s">
        <v>139</v>
      </c>
    </row>
    <row r="10" spans="1:6" x14ac:dyDescent="0.2">
      <c r="B10" s="47" t="s">
        <v>140</v>
      </c>
    </row>
    <row r="11" spans="1:6" x14ac:dyDescent="0.2">
      <c r="B11" s="47"/>
    </row>
    <row r="12" spans="1:6" ht="15" x14ac:dyDescent="0.2">
      <c r="C12" s="91" t="s">
        <v>152</v>
      </c>
    </row>
    <row r="14" spans="1:6" x14ac:dyDescent="0.2">
      <c r="C14" s="70" t="s">
        <v>141</v>
      </c>
    </row>
    <row r="15" spans="1:6" x14ac:dyDescent="0.2">
      <c r="C15" s="69" t="s">
        <v>142</v>
      </c>
    </row>
  </sheetData>
  <mergeCells count="3">
    <mergeCell ref="B1:D1"/>
    <mergeCell ref="B2:D2"/>
    <mergeCell ref="B3:D3"/>
  </mergeCells>
  <hyperlinks>
    <hyperlink ref="C14" location="'NDF-04 (I)'!B24" display="Favor de ver el instructivo de esta nota (NDF-03):" xr:uid="{5BDB4525-53D7-4047-9D99-509FDB9DD55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5"/>
  <sheetViews>
    <sheetView showGridLines="0" workbookViewId="0">
      <selection activeCell="A11" sqref="A11:XFD11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 xml:space="preserve"> INSTITUTO MUNICIPAL DE PLANEACIÓN DE GUANAJUATO, GTO.</v>
      </c>
      <c r="C1" s="73"/>
      <c r="D1" s="73"/>
      <c r="E1" s="40" t="s">
        <v>0</v>
      </c>
      <c r="F1" s="41">
        <f>'Notas de Disciplina Financiera'!D1</f>
        <v>2026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31 de marzo de 2026</v>
      </c>
      <c r="C3" s="73"/>
      <c r="D3" s="73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18</v>
      </c>
    </row>
    <row r="7" spans="1:6" x14ac:dyDescent="0.2">
      <c r="B7" s="1" t="s">
        <v>137</v>
      </c>
    </row>
    <row r="8" spans="1:6" x14ac:dyDescent="0.2">
      <c r="B8" s="45" t="s">
        <v>143</v>
      </c>
    </row>
    <row r="9" spans="1:6" x14ac:dyDescent="0.2">
      <c r="A9" s="42"/>
      <c r="B9" s="46" t="s">
        <v>144</v>
      </c>
    </row>
    <row r="10" spans="1:6" x14ac:dyDescent="0.2">
      <c r="B10" s="46" t="s">
        <v>145</v>
      </c>
    </row>
    <row r="11" spans="1:6" x14ac:dyDescent="0.2">
      <c r="B11" s="46"/>
    </row>
    <row r="12" spans="1:6" ht="15" x14ac:dyDescent="0.2">
      <c r="C12" s="91" t="s">
        <v>152</v>
      </c>
    </row>
    <row r="14" spans="1:6" x14ac:dyDescent="0.2">
      <c r="C14" s="70" t="s">
        <v>146</v>
      </c>
    </row>
    <row r="15" spans="1:6" x14ac:dyDescent="0.2">
      <c r="C15" s="69" t="s">
        <v>147</v>
      </c>
    </row>
  </sheetData>
  <mergeCells count="3">
    <mergeCell ref="B1:D1"/>
    <mergeCell ref="B2:D2"/>
    <mergeCell ref="B3:D3"/>
  </mergeCells>
  <hyperlinks>
    <hyperlink ref="C14" location="'NDF-05 (I)'!B22" display="Favor de ver el instructivo de esta nota (NDF-05):" xr:uid="{62A4FD59-AF1B-42F2-A35A-3F7423B919A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10"/>
  <sheetViews>
    <sheetView showGridLines="0" workbookViewId="0">
      <selection activeCell="C10" sqref="C10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 xml:space="preserve"> INSTITUTO MUNICIPAL DE PLANEACIÓN DE GUANAJUATO, GTO.</v>
      </c>
      <c r="C1" s="73"/>
      <c r="D1" s="73"/>
      <c r="E1" s="40" t="s">
        <v>0</v>
      </c>
      <c r="F1" s="41">
        <f>'Notas de Disciplina Financiera'!D1</f>
        <v>2026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31 de marzo de 2026</v>
      </c>
      <c r="C3" s="73"/>
      <c r="D3" s="73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20</v>
      </c>
    </row>
    <row r="7" spans="1:6" x14ac:dyDescent="0.2">
      <c r="B7" s="1" t="s">
        <v>137</v>
      </c>
    </row>
    <row r="8" spans="1:6" x14ac:dyDescent="0.2">
      <c r="B8" s="45" t="s">
        <v>148</v>
      </c>
    </row>
    <row r="9" spans="1:6" x14ac:dyDescent="0.2">
      <c r="A9" s="42"/>
    </row>
    <row r="10" spans="1:6" ht="15" x14ac:dyDescent="0.2">
      <c r="C10" s="91" t="s">
        <v>153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E92A2280-FA25-49CD-9F07-2E49A4014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MAGDALENA VARGAS</cp:lastModifiedBy>
  <cp:revision/>
  <dcterms:created xsi:type="dcterms:W3CDTF">2024-03-15T21:50:03Z</dcterms:created>
  <dcterms:modified xsi:type="dcterms:W3CDTF">2026-04-23T19:56:26Z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