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C313570D-07F2-49DE-9F56-FACF2A4945F9}" xr6:coauthVersionLast="47" xr6:coauthVersionMax="47" xr10:uidLastSave="{00000000-0000-0000-0000-000000000000}"/>
  <bookViews>
    <workbookView xWindow="-120" yWindow="-120" windowWidth="29040" windowHeight="15840" firstSheet="5" activeTab="1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23" r:id="rId10"/>
    <sheet name="Formato 7 b)" sheetId="19" r:id="rId11"/>
    <sheet name="Formato 7 c)" sheetId="20" r:id="rId12"/>
    <sheet name="Formato 7 d)" sheetId="22" r:id="rId13"/>
    <sheet name="Formato 8" sheetId="24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23" l="1"/>
  <c r="D36" i="23"/>
  <c r="E36" i="23"/>
  <c r="F36" i="23"/>
  <c r="G36" i="23"/>
  <c r="B36" i="23"/>
  <c r="C7" i="23"/>
  <c r="D7" i="23"/>
  <c r="E7" i="23"/>
  <c r="F7" i="23"/>
  <c r="G7" i="23"/>
  <c r="B7" i="23"/>
  <c r="E14" i="23"/>
  <c r="F14" i="23"/>
  <c r="G14" i="23" s="1"/>
  <c r="D14" i="23"/>
  <c r="D17" i="23"/>
  <c r="E17" i="23"/>
  <c r="F17" i="23"/>
  <c r="G17" i="23" s="1"/>
  <c r="C17" i="23"/>
  <c r="G17" i="22" l="1"/>
  <c r="F17" i="22"/>
  <c r="E17" i="22"/>
  <c r="D17" i="22"/>
  <c r="C17" i="22"/>
  <c r="B17" i="22"/>
  <c r="G6" i="22"/>
  <c r="G28" i="22" s="1"/>
  <c r="F6" i="22"/>
  <c r="F28" i="22" s="1"/>
  <c r="E6" i="22"/>
  <c r="E28" i="22" s="1"/>
  <c r="D6" i="22"/>
  <c r="D28" i="22" s="1"/>
  <c r="C6" i="22"/>
  <c r="C28" i="22" s="1"/>
  <c r="B6" i="22"/>
  <c r="B28" i="22" s="1"/>
  <c r="G35" i="20"/>
  <c r="F35" i="20"/>
  <c r="E35" i="20"/>
  <c r="D35" i="20"/>
  <c r="C35" i="20"/>
  <c r="B35" i="20"/>
  <c r="B30" i="20"/>
  <c r="G27" i="20"/>
  <c r="F27" i="20"/>
  <c r="E27" i="20"/>
  <c r="D27" i="20"/>
  <c r="C27" i="20"/>
  <c r="B27" i="20"/>
  <c r="G20" i="20"/>
  <c r="F20" i="20"/>
  <c r="F30" i="20" s="1"/>
  <c r="E20" i="20"/>
  <c r="D20" i="20"/>
  <c r="C20" i="20"/>
  <c r="B20" i="20"/>
  <c r="G6" i="20"/>
  <c r="G30" i="20" s="1"/>
  <c r="F6" i="20"/>
  <c r="E6" i="20"/>
  <c r="E30" i="20" s="1"/>
  <c r="D6" i="20"/>
  <c r="D30" i="20" s="1"/>
  <c r="C6" i="20"/>
  <c r="C30" i="20" s="1"/>
  <c r="B6" i="20"/>
  <c r="D31" i="10"/>
  <c r="G31" i="10" s="1"/>
  <c r="G30" i="10"/>
  <c r="D30" i="10"/>
  <c r="D29" i="10"/>
  <c r="D28" i="10" s="1"/>
  <c r="F28" i="10"/>
  <c r="E28" i="10"/>
  <c r="C28" i="10"/>
  <c r="B28" i="10"/>
  <c r="D27" i="10"/>
  <c r="G27" i="10" s="1"/>
  <c r="G26" i="10"/>
  <c r="D26" i="10"/>
  <c r="D25" i="10"/>
  <c r="G25" i="10" s="1"/>
  <c r="G24" i="10" s="1"/>
  <c r="F24" i="10"/>
  <c r="E24" i="10"/>
  <c r="D24" i="10"/>
  <c r="C24" i="10"/>
  <c r="C21" i="10" s="1"/>
  <c r="B24" i="10"/>
  <c r="D23" i="10"/>
  <c r="G22" i="10"/>
  <c r="D22" i="10"/>
  <c r="F21" i="10"/>
  <c r="E21" i="10"/>
  <c r="B21" i="10"/>
  <c r="G19" i="10"/>
  <c r="D19" i="10"/>
  <c r="D18" i="10"/>
  <c r="D16" i="10" s="1"/>
  <c r="G17" i="10"/>
  <c r="D17" i="10"/>
  <c r="F16" i="10"/>
  <c r="E16" i="10"/>
  <c r="C16" i="10"/>
  <c r="B16" i="10"/>
  <c r="G15" i="10"/>
  <c r="D15" i="10"/>
  <c r="D14" i="10"/>
  <c r="D12" i="10" s="1"/>
  <c r="D9" i="10" s="1"/>
  <c r="G13" i="10"/>
  <c r="D13" i="10"/>
  <c r="F12" i="10"/>
  <c r="F9" i="10" s="1"/>
  <c r="F33" i="10" s="1"/>
  <c r="E12" i="10"/>
  <c r="E9" i="10" s="1"/>
  <c r="E33" i="10" s="1"/>
  <c r="C12" i="10"/>
  <c r="B12" i="10"/>
  <c r="B9" i="10" s="1"/>
  <c r="B33" i="10" s="1"/>
  <c r="G11" i="10"/>
  <c r="D11" i="10"/>
  <c r="D10" i="10"/>
  <c r="G10" i="10" s="1"/>
  <c r="C9" i="10"/>
  <c r="D75" i="9"/>
  <c r="G75" i="9" s="1"/>
  <c r="D74" i="9"/>
  <c r="G74" i="9" s="1"/>
  <c r="D73" i="9"/>
  <c r="D71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1" i="9" s="1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D53" i="9" s="1"/>
  <c r="D54" i="9"/>
  <c r="G54" i="9" s="1"/>
  <c r="F53" i="9"/>
  <c r="E53" i="9"/>
  <c r="C53" i="9"/>
  <c r="B53" i="9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D44" i="9" s="1"/>
  <c r="D43" i="9" s="1"/>
  <c r="F44" i="9"/>
  <c r="E44" i="9"/>
  <c r="E43" i="9" s="1"/>
  <c r="C44" i="9"/>
  <c r="B44" i="9"/>
  <c r="F43" i="9"/>
  <c r="C43" i="9"/>
  <c r="B43" i="9"/>
  <c r="D41" i="9"/>
  <c r="G41" i="9" s="1"/>
  <c r="D40" i="9"/>
  <c r="G40" i="9" s="1"/>
  <c r="D39" i="9"/>
  <c r="G39" i="9" s="1"/>
  <c r="D38" i="9"/>
  <c r="D37" i="9" s="1"/>
  <c r="F37" i="9"/>
  <c r="E37" i="9"/>
  <c r="C37" i="9"/>
  <c r="B37" i="9"/>
  <c r="D36" i="9"/>
  <c r="G36" i="9" s="1"/>
  <c r="G35" i="9"/>
  <c r="D35" i="9"/>
  <c r="D34" i="9"/>
  <c r="G34" i="9" s="1"/>
  <c r="G33" i="9"/>
  <c r="D33" i="9"/>
  <c r="D32" i="9"/>
  <c r="G32" i="9" s="1"/>
  <c r="G31" i="9"/>
  <c r="D31" i="9"/>
  <c r="D30" i="9"/>
  <c r="G30" i="9" s="1"/>
  <c r="G29" i="9"/>
  <c r="D29" i="9"/>
  <c r="D28" i="9"/>
  <c r="D27" i="9" s="1"/>
  <c r="F27" i="9"/>
  <c r="E27" i="9"/>
  <c r="C27" i="9"/>
  <c r="B27" i="9"/>
  <c r="D26" i="9"/>
  <c r="G26" i="9" s="1"/>
  <c r="G25" i="9"/>
  <c r="D25" i="9"/>
  <c r="D24" i="9"/>
  <c r="G24" i="9" s="1"/>
  <c r="G23" i="9"/>
  <c r="D23" i="9"/>
  <c r="D22" i="9"/>
  <c r="G22" i="9" s="1"/>
  <c r="G21" i="9"/>
  <c r="D21" i="9"/>
  <c r="D20" i="9"/>
  <c r="D19" i="9" s="1"/>
  <c r="F19" i="9"/>
  <c r="E19" i="9"/>
  <c r="C19" i="9"/>
  <c r="B19" i="9"/>
  <c r="D18" i="9"/>
  <c r="G18" i="9" s="1"/>
  <c r="G17" i="9"/>
  <c r="D17" i="9"/>
  <c r="D16" i="9"/>
  <c r="G16" i="9" s="1"/>
  <c r="G15" i="9"/>
  <c r="D15" i="9"/>
  <c r="D14" i="9"/>
  <c r="G14" i="9" s="1"/>
  <c r="G13" i="9"/>
  <c r="D13" i="9"/>
  <c r="D12" i="9"/>
  <c r="D10" i="9" s="1"/>
  <c r="D9" i="9" s="1"/>
  <c r="D77" i="9" s="1"/>
  <c r="G11" i="9"/>
  <c r="D11" i="9"/>
  <c r="F10" i="9"/>
  <c r="F9" i="9" s="1"/>
  <c r="F77" i="9" s="1"/>
  <c r="E10" i="9"/>
  <c r="C10" i="9"/>
  <c r="C9" i="9" s="1"/>
  <c r="C77" i="9" s="1"/>
  <c r="B10" i="9"/>
  <c r="B9" i="9" s="1"/>
  <c r="B77" i="9" s="1"/>
  <c r="E9" i="9"/>
  <c r="E77" i="9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F19" i="8"/>
  <c r="E19" i="8"/>
  <c r="D19" i="8"/>
  <c r="C19" i="8"/>
  <c r="B19" i="8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D9" i="8" s="1"/>
  <c r="D10" i="8"/>
  <c r="G10" i="8" s="1"/>
  <c r="F9" i="8"/>
  <c r="F29" i="8" s="1"/>
  <c r="E9" i="8"/>
  <c r="E29" i="8" s="1"/>
  <c r="C9" i="8"/>
  <c r="C29" i="8" s="1"/>
  <c r="B9" i="8"/>
  <c r="B29" i="8" s="1"/>
  <c r="D29" i="8" s="1"/>
  <c r="D157" i="7"/>
  <c r="G157" i="7" s="1"/>
  <c r="D156" i="7"/>
  <c r="G156" i="7" s="1"/>
  <c r="D155" i="7"/>
  <c r="G155" i="7" s="1"/>
  <c r="D154" i="7"/>
  <c r="G154" i="7" s="1"/>
  <c r="G153" i="7"/>
  <c r="D153" i="7"/>
  <c r="D152" i="7"/>
  <c r="G152" i="7" s="1"/>
  <c r="G151" i="7"/>
  <c r="D151" i="7"/>
  <c r="F150" i="7"/>
  <c r="E150" i="7"/>
  <c r="D150" i="7"/>
  <c r="C150" i="7"/>
  <c r="B150" i="7"/>
  <c r="D149" i="7"/>
  <c r="G149" i="7" s="1"/>
  <c r="D148" i="7"/>
  <c r="G148" i="7" s="1"/>
  <c r="D147" i="7"/>
  <c r="G147" i="7" s="1"/>
  <c r="F146" i="7"/>
  <c r="E146" i="7"/>
  <c r="C146" i="7"/>
  <c r="B146" i="7"/>
  <c r="G145" i="7"/>
  <c r="D145" i="7"/>
  <c r="D144" i="7"/>
  <c r="G144" i="7" s="1"/>
  <c r="G143" i="7"/>
  <c r="D143" i="7"/>
  <c r="D142" i="7"/>
  <c r="G142" i="7" s="1"/>
  <c r="D141" i="7"/>
  <c r="G141" i="7" s="1"/>
  <c r="D140" i="7"/>
  <c r="G140" i="7" s="1"/>
  <c r="D139" i="7"/>
  <c r="D138" i="7"/>
  <c r="G138" i="7" s="1"/>
  <c r="F137" i="7"/>
  <c r="E137" i="7"/>
  <c r="C137" i="7"/>
  <c r="B137" i="7"/>
  <c r="D136" i="7"/>
  <c r="G136" i="7" s="1"/>
  <c r="D135" i="7"/>
  <c r="D133" i="7" s="1"/>
  <c r="D134" i="7"/>
  <c r="G134" i="7" s="1"/>
  <c r="F133" i="7"/>
  <c r="E133" i="7"/>
  <c r="C133" i="7"/>
  <c r="B133" i="7"/>
  <c r="D132" i="7"/>
  <c r="G132" i="7" s="1"/>
  <c r="G131" i="7"/>
  <c r="D131" i="7"/>
  <c r="D130" i="7"/>
  <c r="G130" i="7" s="1"/>
  <c r="D129" i="7"/>
  <c r="G129" i="7" s="1"/>
  <c r="D128" i="7"/>
  <c r="G128" i="7" s="1"/>
  <c r="D127" i="7"/>
  <c r="G127" i="7" s="1"/>
  <c r="D126" i="7"/>
  <c r="G126" i="7" s="1"/>
  <c r="G125" i="7"/>
  <c r="D125" i="7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G119" i="7"/>
  <c r="D119" i="7"/>
  <c r="D118" i="7"/>
  <c r="G118" i="7" s="1"/>
  <c r="G117" i="7"/>
  <c r="D117" i="7"/>
  <c r="D116" i="7"/>
  <c r="G116" i="7" s="1"/>
  <c r="D115" i="7"/>
  <c r="D113" i="7" s="1"/>
  <c r="D114" i="7"/>
  <c r="G114" i="7" s="1"/>
  <c r="F113" i="7"/>
  <c r="E113" i="7"/>
  <c r="C113" i="7"/>
  <c r="B113" i="7"/>
  <c r="D112" i="7"/>
  <c r="G112" i="7" s="1"/>
  <c r="G111" i="7"/>
  <c r="D111" i="7"/>
  <c r="D110" i="7"/>
  <c r="G110" i="7" s="1"/>
  <c r="D109" i="7"/>
  <c r="G109" i="7" s="1"/>
  <c r="D108" i="7"/>
  <c r="G108" i="7" s="1"/>
  <c r="D107" i="7"/>
  <c r="G107" i="7" s="1"/>
  <c r="G103" i="7" s="1"/>
  <c r="D106" i="7"/>
  <c r="G106" i="7" s="1"/>
  <c r="G105" i="7"/>
  <c r="D105" i="7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G99" i="7"/>
  <c r="D99" i="7"/>
  <c r="D98" i="7"/>
  <c r="G98" i="7" s="1"/>
  <c r="G97" i="7"/>
  <c r="D97" i="7"/>
  <c r="D96" i="7"/>
  <c r="G96" i="7" s="1"/>
  <c r="D95" i="7"/>
  <c r="D93" i="7" s="1"/>
  <c r="D94" i="7"/>
  <c r="G94" i="7" s="1"/>
  <c r="F93" i="7"/>
  <c r="E93" i="7"/>
  <c r="C93" i="7"/>
  <c r="B93" i="7"/>
  <c r="D92" i="7"/>
  <c r="G92" i="7" s="1"/>
  <c r="G91" i="7"/>
  <c r="D91" i="7"/>
  <c r="D90" i="7"/>
  <c r="G90" i="7" s="1"/>
  <c r="D89" i="7"/>
  <c r="G89" i="7" s="1"/>
  <c r="D88" i="7"/>
  <c r="G88" i="7" s="1"/>
  <c r="D87" i="7"/>
  <c r="D86" i="7"/>
  <c r="G86" i="7" s="1"/>
  <c r="F85" i="7"/>
  <c r="E85" i="7"/>
  <c r="C85" i="7"/>
  <c r="C84" i="7" s="1"/>
  <c r="B85" i="7"/>
  <c r="E84" i="7"/>
  <c r="B84" i="7"/>
  <c r="G82" i="7"/>
  <c r="D82" i="7"/>
  <c r="D81" i="7"/>
  <c r="G81" i="7" s="1"/>
  <c r="G80" i="7"/>
  <c r="D80" i="7"/>
  <c r="D79" i="7"/>
  <c r="G79" i="7" s="1"/>
  <c r="D78" i="7"/>
  <c r="G78" i="7" s="1"/>
  <c r="D77" i="7"/>
  <c r="G77" i="7" s="1"/>
  <c r="D76" i="7"/>
  <c r="G76" i="7" s="1"/>
  <c r="F75" i="7"/>
  <c r="E75" i="7"/>
  <c r="C75" i="7"/>
  <c r="B75" i="7"/>
  <c r="G74" i="7"/>
  <c r="D74" i="7"/>
  <c r="D73" i="7"/>
  <c r="G73" i="7" s="1"/>
  <c r="G72" i="7"/>
  <c r="G71" i="7" s="1"/>
  <c r="D72" i="7"/>
  <c r="F71" i="7"/>
  <c r="E71" i="7"/>
  <c r="D71" i="7"/>
  <c r="C71" i="7"/>
  <c r="B71" i="7"/>
  <c r="D70" i="7"/>
  <c r="G70" i="7" s="1"/>
  <c r="D69" i="7"/>
  <c r="G69" i="7" s="1"/>
  <c r="D68" i="7"/>
  <c r="G68" i="7" s="1"/>
  <c r="D67" i="7"/>
  <c r="G67" i="7" s="1"/>
  <c r="G66" i="7"/>
  <c r="D66" i="7"/>
  <c r="D65" i="7"/>
  <c r="G65" i="7" s="1"/>
  <c r="G64" i="7"/>
  <c r="D64" i="7"/>
  <c r="D63" i="7"/>
  <c r="G63" i="7" s="1"/>
  <c r="F62" i="7"/>
  <c r="E62" i="7"/>
  <c r="C62" i="7"/>
  <c r="B62" i="7"/>
  <c r="D61" i="7"/>
  <c r="G61" i="7" s="1"/>
  <c r="D60" i="7"/>
  <c r="D58" i="7" s="1"/>
  <c r="D59" i="7"/>
  <c r="G59" i="7" s="1"/>
  <c r="F58" i="7"/>
  <c r="E58" i="7"/>
  <c r="C58" i="7"/>
  <c r="B58" i="7"/>
  <c r="D57" i="7"/>
  <c r="G57" i="7" s="1"/>
  <c r="G56" i="7"/>
  <c r="D56" i="7"/>
  <c r="D55" i="7"/>
  <c r="G55" i="7" s="1"/>
  <c r="D54" i="7"/>
  <c r="G54" i="7" s="1"/>
  <c r="D53" i="7"/>
  <c r="G53" i="7" s="1"/>
  <c r="G52" i="7"/>
  <c r="D52" i="7"/>
  <c r="D51" i="7"/>
  <c r="G51" i="7" s="1"/>
  <c r="D50" i="7"/>
  <c r="D48" i="7" s="1"/>
  <c r="D49" i="7"/>
  <c r="G49" i="7" s="1"/>
  <c r="F48" i="7"/>
  <c r="E48" i="7"/>
  <c r="C48" i="7"/>
  <c r="B48" i="7"/>
  <c r="D47" i="7"/>
  <c r="G47" i="7" s="1"/>
  <c r="G46" i="7"/>
  <c r="D46" i="7"/>
  <c r="D45" i="7"/>
  <c r="G45" i="7" s="1"/>
  <c r="D44" i="7"/>
  <c r="G44" i="7" s="1"/>
  <c r="D43" i="7"/>
  <c r="G43" i="7" s="1"/>
  <c r="G42" i="7"/>
  <c r="D42" i="7"/>
  <c r="D41" i="7"/>
  <c r="G41" i="7" s="1"/>
  <c r="D40" i="7"/>
  <c r="D39" i="7"/>
  <c r="G39" i="7" s="1"/>
  <c r="F38" i="7"/>
  <c r="E38" i="7"/>
  <c r="C38" i="7"/>
  <c r="B38" i="7"/>
  <c r="D37" i="7"/>
  <c r="G37" i="7" s="1"/>
  <c r="G36" i="7"/>
  <c r="D36" i="7"/>
  <c r="D35" i="7"/>
  <c r="G35" i="7" s="1"/>
  <c r="D34" i="7"/>
  <c r="G34" i="7" s="1"/>
  <c r="D33" i="7"/>
  <c r="G33" i="7" s="1"/>
  <c r="G32" i="7"/>
  <c r="D32" i="7"/>
  <c r="D31" i="7"/>
  <c r="G31" i="7" s="1"/>
  <c r="D30" i="7"/>
  <c r="D28" i="7" s="1"/>
  <c r="D29" i="7"/>
  <c r="G29" i="7" s="1"/>
  <c r="F28" i="7"/>
  <c r="E28" i="7"/>
  <c r="C28" i="7"/>
  <c r="B28" i="7"/>
  <c r="D27" i="7"/>
  <c r="G27" i="7" s="1"/>
  <c r="G26" i="7"/>
  <c r="D26" i="7"/>
  <c r="D25" i="7"/>
  <c r="G25" i="7" s="1"/>
  <c r="D24" i="7"/>
  <c r="G24" i="7" s="1"/>
  <c r="D23" i="7"/>
  <c r="G23" i="7" s="1"/>
  <c r="G22" i="7"/>
  <c r="D22" i="7"/>
  <c r="D21" i="7"/>
  <c r="G21" i="7" s="1"/>
  <c r="D20" i="7"/>
  <c r="D19" i="7"/>
  <c r="G19" i="7" s="1"/>
  <c r="F18" i="7"/>
  <c r="E18" i="7"/>
  <c r="C18" i="7"/>
  <c r="B18" i="7"/>
  <c r="D17" i="7"/>
  <c r="G17" i="7" s="1"/>
  <c r="G16" i="7"/>
  <c r="D16" i="7"/>
  <c r="D15" i="7"/>
  <c r="G15" i="7" s="1"/>
  <c r="D14" i="7"/>
  <c r="G14" i="7" s="1"/>
  <c r="D13" i="7"/>
  <c r="G13" i="7" s="1"/>
  <c r="G12" i="7"/>
  <c r="D12" i="7"/>
  <c r="D11" i="7"/>
  <c r="G11" i="7" s="1"/>
  <c r="G10" i="7" s="1"/>
  <c r="F10" i="7"/>
  <c r="F9" i="7" s="1"/>
  <c r="E10" i="7"/>
  <c r="D10" i="7"/>
  <c r="C10" i="7"/>
  <c r="C9" i="7" s="1"/>
  <c r="B10" i="7"/>
  <c r="B9" i="7" s="1"/>
  <c r="B159" i="7" s="1"/>
  <c r="E9" i="7"/>
  <c r="E159" i="7" s="1"/>
  <c r="F75" i="6"/>
  <c r="E75" i="6"/>
  <c r="C75" i="6"/>
  <c r="B75" i="6"/>
  <c r="G74" i="6"/>
  <c r="D74" i="6"/>
  <c r="D75" i="6" s="1"/>
  <c r="G73" i="6"/>
  <c r="G75" i="6" s="1"/>
  <c r="D73" i="6"/>
  <c r="G68" i="6"/>
  <c r="D68" i="6"/>
  <c r="G67" i="6"/>
  <c r="F67" i="6"/>
  <c r="E67" i="6"/>
  <c r="D67" i="6"/>
  <c r="C67" i="6"/>
  <c r="B67" i="6"/>
  <c r="G63" i="6"/>
  <c r="D63" i="6"/>
  <c r="G62" i="6"/>
  <c r="D62" i="6"/>
  <c r="G61" i="6"/>
  <c r="D61" i="6"/>
  <c r="D59" i="6" s="1"/>
  <c r="G60" i="6"/>
  <c r="D60" i="6"/>
  <c r="F59" i="6"/>
  <c r="G59" i="6" s="1"/>
  <c r="E59" i="6"/>
  <c r="C59" i="6"/>
  <c r="B59" i="6"/>
  <c r="G58" i="6"/>
  <c r="D58" i="6"/>
  <c r="G57" i="6"/>
  <c r="D57" i="6"/>
  <c r="G56" i="6"/>
  <c r="D56" i="6"/>
  <c r="G55" i="6"/>
  <c r="D55" i="6"/>
  <c r="D54" i="6" s="1"/>
  <c r="G54" i="6"/>
  <c r="F54" i="6"/>
  <c r="E54" i="6"/>
  <c r="E65" i="6" s="1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D45" i="6" s="1"/>
  <c r="G46" i="6"/>
  <c r="D46" i="6"/>
  <c r="F45" i="6"/>
  <c r="F65" i="6" s="1"/>
  <c r="G65" i="6" s="1"/>
  <c r="E45" i="6"/>
  <c r="C45" i="6"/>
  <c r="C65" i="6" s="1"/>
  <c r="B45" i="6"/>
  <c r="B65" i="6" s="1"/>
  <c r="G39" i="6"/>
  <c r="D39" i="6"/>
  <c r="G38" i="6"/>
  <c r="D38" i="6"/>
  <c r="G37" i="6"/>
  <c r="F37" i="6"/>
  <c r="E37" i="6"/>
  <c r="D37" i="6"/>
  <c r="C37" i="6"/>
  <c r="B37" i="6"/>
  <c r="G36" i="6"/>
  <c r="D36" i="6"/>
  <c r="G35" i="6"/>
  <c r="F35" i="6"/>
  <c r="E35" i="6"/>
  <c r="C35" i="6"/>
  <c r="D35" i="6" s="1"/>
  <c r="B35" i="6"/>
  <c r="G34" i="6"/>
  <c r="D34" i="6"/>
  <c r="G33" i="6"/>
  <c r="D33" i="6"/>
  <c r="G32" i="6"/>
  <c r="D32" i="6"/>
  <c r="G31" i="6"/>
  <c r="D31" i="6"/>
  <c r="G30" i="6"/>
  <c r="D30" i="6"/>
  <c r="D28" i="6" s="1"/>
  <c r="G29" i="6"/>
  <c r="D29" i="6"/>
  <c r="F28" i="6"/>
  <c r="G28" i="6" s="1"/>
  <c r="E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D16" i="6" s="1"/>
  <c r="G17" i="6"/>
  <c r="D17" i="6"/>
  <c r="F16" i="6"/>
  <c r="G16" i="6" s="1"/>
  <c r="E16" i="6"/>
  <c r="E41" i="6" s="1"/>
  <c r="E70" i="6" s="1"/>
  <c r="C16" i="6"/>
  <c r="C41" i="6" s="1"/>
  <c r="B16" i="6"/>
  <c r="B41" i="6" s="1"/>
  <c r="B70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57" i="5"/>
  <c r="D59" i="5" s="1"/>
  <c r="D49" i="5"/>
  <c r="C49" i="5"/>
  <c r="C57" i="5" s="1"/>
  <c r="C59" i="5" s="1"/>
  <c r="B49" i="5"/>
  <c r="B57" i="5" s="1"/>
  <c r="B59" i="5" s="1"/>
  <c r="C33" i="5"/>
  <c r="D29" i="5"/>
  <c r="D33" i="5" s="1"/>
  <c r="C29" i="5"/>
  <c r="B29" i="5"/>
  <c r="B33" i="5" s="1"/>
  <c r="D17" i="5"/>
  <c r="C17" i="5"/>
  <c r="D13" i="5"/>
  <c r="C13" i="5"/>
  <c r="B13" i="5"/>
  <c r="D11" i="5"/>
  <c r="C11" i="5"/>
  <c r="C8" i="5" s="1"/>
  <c r="C21" i="5" s="1"/>
  <c r="C23" i="5" s="1"/>
  <c r="C25" i="5" s="1"/>
  <c r="B11" i="5"/>
  <c r="D8" i="5"/>
  <c r="D21" i="5" s="1"/>
  <c r="D23" i="5" s="1"/>
  <c r="D25" i="5" s="1"/>
  <c r="B8" i="5"/>
  <c r="B21" i="5" s="1"/>
  <c r="B23" i="5" s="1"/>
  <c r="B25" i="5" s="1"/>
  <c r="F30" i="3"/>
  <c r="F29" i="3"/>
  <c r="F28" i="3"/>
  <c r="F27" i="3" s="1"/>
  <c r="H27" i="3"/>
  <c r="G27" i="3"/>
  <c r="E27" i="3"/>
  <c r="D27" i="3"/>
  <c r="C27" i="3"/>
  <c r="B27" i="3"/>
  <c r="F25" i="3"/>
  <c r="F24" i="3"/>
  <c r="F22" i="3" s="1"/>
  <c r="F23" i="3"/>
  <c r="H22" i="3"/>
  <c r="G22" i="3"/>
  <c r="E22" i="3"/>
  <c r="D22" i="3"/>
  <c r="C22" i="3"/>
  <c r="B22" i="3"/>
  <c r="F16" i="3"/>
  <c r="F15" i="3"/>
  <c r="F14" i="3"/>
  <c r="H13" i="3"/>
  <c r="G13" i="3"/>
  <c r="E13" i="3"/>
  <c r="D13" i="3"/>
  <c r="C13" i="3"/>
  <c r="C8" i="3" s="1"/>
  <c r="C20" i="3" s="1"/>
  <c r="B13" i="3"/>
  <c r="F13" i="3" s="1"/>
  <c r="F12" i="3"/>
  <c r="F11" i="3"/>
  <c r="F10" i="3"/>
  <c r="H9" i="3"/>
  <c r="G9" i="3"/>
  <c r="G8" i="3" s="1"/>
  <c r="G20" i="3" s="1"/>
  <c r="E9" i="3"/>
  <c r="E8" i="3" s="1"/>
  <c r="E20" i="3" s="1"/>
  <c r="D9" i="3"/>
  <c r="C9" i="3"/>
  <c r="B9" i="3"/>
  <c r="B8" i="3" s="1"/>
  <c r="B20" i="3" s="1"/>
  <c r="H8" i="3"/>
  <c r="H20" i="3" s="1"/>
  <c r="D8" i="3"/>
  <c r="D20" i="3" s="1"/>
  <c r="F75" i="2"/>
  <c r="E75" i="2"/>
  <c r="F68" i="2"/>
  <c r="E68" i="2"/>
  <c r="F63" i="2"/>
  <c r="F79" i="2" s="1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F47" i="2" s="1"/>
  <c r="F59" i="2" s="1"/>
  <c r="F81" i="2" s="1"/>
  <c r="E9" i="2"/>
  <c r="E47" i="2" s="1"/>
  <c r="E59" i="2" s="1"/>
  <c r="E81" i="2" s="1"/>
  <c r="C60" i="2"/>
  <c r="B60" i="2"/>
  <c r="C47" i="2"/>
  <c r="C62" i="2" s="1"/>
  <c r="C41" i="2"/>
  <c r="B41" i="2"/>
  <c r="C38" i="2"/>
  <c r="B38" i="2"/>
  <c r="C31" i="2"/>
  <c r="B31" i="2"/>
  <c r="C25" i="2"/>
  <c r="B25" i="2"/>
  <c r="C17" i="2"/>
  <c r="B17" i="2"/>
  <c r="C9" i="2"/>
  <c r="B9" i="2"/>
  <c r="B47" i="2" s="1"/>
  <c r="B62" i="2" s="1"/>
  <c r="G16" i="10" l="1"/>
  <c r="D21" i="10"/>
  <c r="D33" i="10" s="1"/>
  <c r="C33" i="10"/>
  <c r="G14" i="10"/>
  <c r="G12" i="10" s="1"/>
  <c r="G9" i="10" s="1"/>
  <c r="G33" i="10" s="1"/>
  <c r="G18" i="10"/>
  <c r="G23" i="10"/>
  <c r="G21" i="10" s="1"/>
  <c r="G29" i="10"/>
  <c r="G28" i="10" s="1"/>
  <c r="G12" i="9"/>
  <c r="G10" i="9" s="1"/>
  <c r="G9" i="9" s="1"/>
  <c r="G20" i="9"/>
  <c r="G19" i="9" s="1"/>
  <c r="G28" i="9"/>
  <c r="G27" i="9" s="1"/>
  <c r="G38" i="9"/>
  <c r="G37" i="9" s="1"/>
  <c r="G45" i="9"/>
  <c r="G44" i="9" s="1"/>
  <c r="G55" i="9"/>
  <c r="G53" i="9" s="1"/>
  <c r="G63" i="9"/>
  <c r="G61" i="9" s="1"/>
  <c r="G73" i="9"/>
  <c r="G71" i="9" s="1"/>
  <c r="G29" i="8"/>
  <c r="G19" i="8"/>
  <c r="G11" i="8"/>
  <c r="G9" i="8" s="1"/>
  <c r="G62" i="7"/>
  <c r="G93" i="7"/>
  <c r="G123" i="7"/>
  <c r="G75" i="7"/>
  <c r="G146" i="7"/>
  <c r="C159" i="7"/>
  <c r="G30" i="7"/>
  <c r="G28" i="7" s="1"/>
  <c r="G50" i="7"/>
  <c r="G48" i="7" s="1"/>
  <c r="D85" i="7"/>
  <c r="G95" i="7"/>
  <c r="G115" i="7"/>
  <c r="G113" i="7" s="1"/>
  <c r="G135" i="7"/>
  <c r="G133" i="7" s="1"/>
  <c r="D137" i="7"/>
  <c r="D18" i="7"/>
  <c r="D9" i="7" s="1"/>
  <c r="D38" i="7"/>
  <c r="D75" i="7"/>
  <c r="F84" i="7"/>
  <c r="F159" i="7" s="1"/>
  <c r="G87" i="7"/>
  <c r="G85" i="7" s="1"/>
  <c r="D103" i="7"/>
  <c r="D123" i="7"/>
  <c r="G139" i="7"/>
  <c r="G137" i="7" s="1"/>
  <c r="D146" i="7"/>
  <c r="G150" i="7"/>
  <c r="G20" i="7"/>
  <c r="G18" i="7" s="1"/>
  <c r="G9" i="7" s="1"/>
  <c r="G40" i="7"/>
  <c r="G38" i="7" s="1"/>
  <c r="G60" i="7"/>
  <c r="G58" i="7" s="1"/>
  <c r="D62" i="7"/>
  <c r="C70" i="6"/>
  <c r="D65" i="6"/>
  <c r="D41" i="6"/>
  <c r="D70" i="6" s="1"/>
  <c r="G41" i="6"/>
  <c r="G70" i="6" s="1"/>
  <c r="F41" i="6"/>
  <c r="G45" i="6"/>
  <c r="F9" i="3"/>
  <c r="F8" i="3" s="1"/>
  <c r="F20" i="3" s="1"/>
  <c r="G43" i="9" l="1"/>
  <c r="G77" i="9"/>
  <c r="G84" i="7"/>
  <c r="G159" i="7" s="1"/>
  <c r="D84" i="7"/>
  <c r="D159" i="7" s="1"/>
  <c r="G42" i="6"/>
  <c r="F70" i="6"/>
  <c r="D6" i="19" l="1"/>
  <c r="E6" i="19" s="1"/>
  <c r="F6" i="19" s="1"/>
  <c r="G6" i="19" s="1"/>
  <c r="C6" i="19"/>
  <c r="A4" i="4"/>
  <c r="B6" i="3"/>
  <c r="F6" i="2"/>
  <c r="E6" i="2"/>
  <c r="A2" i="22"/>
  <c r="A2" i="20"/>
  <c r="A2" i="19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</calcChain>
</file>

<file path=xl/sharedStrings.xml><?xml version="1.0" encoding="utf-8"?>
<sst xmlns="http://schemas.openxmlformats.org/spreadsheetml/2006/main" count="819" uniqueCount="550">
  <si>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</si>
  <si>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</si>
  <si>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</si>
  <si>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</si>
  <si>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</si>
  <si>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</si>
  <si>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</si>
  <si>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</si>
  <si>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</si>
  <si>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</si>
  <si>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</si>
  <si>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</si>
  <si>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</si>
  <si>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</si>
  <si>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</si>
  <si>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</si>
  <si>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</si>
  <si>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</si>
  <si>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</si>
  <si>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</si>
  <si>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</si>
  <si>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</si>
  <si>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</si>
  <si>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</si>
  <si>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</si>
  <si>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</si>
  <si>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</si>
  <si>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</si>
  <si>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</si>
  <si>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</si>
  <si>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</si>
  <si>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</si>
  <si>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</si>
  <si>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</si>
  <si>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</si>
  <si>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</si>
  <si>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</si>
  <si>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</si>
  <si>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</si>
  <si>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</si>
  <si>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</si>
  <si>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</si>
  <si>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</si>
  <si>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</si>
  <si>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</si>
  <si>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</si>
  <si>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</si>
  <si>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</si>
  <si>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</si>
  <si>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</si>
  <si>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</si>
  <si>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</si>
  <si>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</si>
  <si>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</si>
  <si>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</si>
  <si>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</si>
  <si>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</si>
  <si>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</si>
  <si>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</si>
  <si>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</si>
  <si>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</si>
  <si>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</si>
  <si>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</si>
  <si>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</si>
  <si>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</si>
  <si>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</si>
  <si>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</si>
  <si>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</si>
  <si>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</si>
  <si>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</si>
  <si>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</si>
  <si>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</si>
  <si>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</si>
  <si>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</si>
  <si>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</si>
  <si>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</si>
  <si>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</si>
  <si>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</si>
  <si>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</si>
  <si>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</si>
  <si>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</si>
  <si>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</si>
  <si>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</si>
  <si>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</si>
  <si>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</si>
  <si>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</si>
  <si>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</si>
  <si>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</si>
  <si>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</si>
  <si>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</si>
  <si>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</si>
  <si>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</si>
  <si>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</si>
  <si>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</si>
  <si>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</si>
  <si>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</si>
  <si>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</si>
  <si>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</si>
  <si>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</si>
  <si>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</si>
  <si>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</si>
  <si>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</si>
  <si>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</si>
  <si>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</si>
  <si>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</si>
  <si>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</si>
  <si>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</si>
  <si>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</si>
  <si>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</si>
  <si>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</si>
  <si>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</si>
  <si>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</si>
  <si>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</si>
  <si>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</si>
  <si>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</si>
  <si>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</si>
  <si>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</si>
  <si>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</si>
  <si>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</si>
  <si>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</si>
  <si>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</si>
  <si>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</si>
  <si>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</si>
  <si>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</si>
  <si>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</si>
  <si>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</si>
  <si>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</si>
  <si>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</si>
  <si>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</si>
  <si>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</si>
  <si>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</si>
  <si>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</si>
  <si>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</si>
  <si>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</si>
  <si>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</si>
  <si>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</si>
  <si>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</si>
  <si>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</si>
  <si>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</si>
  <si>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</si>
  <si>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</si>
  <si>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</si>
  <si>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</si>
  <si>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</si>
  <si>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</si>
  <si>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</si>
  <si>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</si>
  <si>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</si>
  <si>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</si>
  <si>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</si>
  <si>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</si>
  <si>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</si>
  <si>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</si>
  <si>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</si>
  <si>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</si>
  <si>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</si>
  <si>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</si>
  <si>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</si>
  <si>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</si>
  <si>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</si>
  <si>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</si>
  <si>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</si>
  <si>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</si>
  <si>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</si>
  <si>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</si>
  <si>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</si>
  <si>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</si>
  <si>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</si>
  <si>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</si>
  <si>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</si>
  <si>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</si>
  <si>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</si>
  <si>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</si>
  <si>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</si>
  <si>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</si>
  <si>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</si>
  <si>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</si>
  <si>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</si>
  <si>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</si>
  <si>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</si>
  <si>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</si>
  <si>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</si>
  <si>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</si>
  <si>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</si>
  <si>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</si>
  <si>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</si>
  <si>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</si>
  <si>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</si>
  <si>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</si>
  <si>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</si>
  <si>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</si>
  <si>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</si>
  <si>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</si>
  <si>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</si>
  <si>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</si>
  <si>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</si>
  <si>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</si>
  <si>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</si>
  <si>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</si>
  <si>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</si>
  <si>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</si>
  <si>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</si>
  <si>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</si>
  <si>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</si>
  <si>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</si>
  <si>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</si>
  <si>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</si>
  <si>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</si>
  <si>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</si>
  <si>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</si>
  <si>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</si>
  <si>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</si>
  <si>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</si>
  <si>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</si>
  <si>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</si>
  <si>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</si>
  <si>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</si>
  <si>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</si>
  <si>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</si>
  <si>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</si>
  <si>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</si>
  <si>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</si>
  <si>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</si>
  <si>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</si>
  <si>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</si>
  <si>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</si>
  <si>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</si>
  <si>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</si>
  <si>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</si>
  <si>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</si>
  <si>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</si>
  <si>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</si>
  <si>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</si>
  <si>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</si>
  <si>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</si>
  <si>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</si>
  <si>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</si>
  <si>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</si>
  <si>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</si>
  <si>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</si>
  <si>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</si>
  <si>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</si>
  <si>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</si>
  <si>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</si>
  <si>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</si>
  <si>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</si>
  <si>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</si>
  <si>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</si>
  <si>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</si>
  <si>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</si>
  <si>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</si>
  <si>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</si>
  <si>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</si>
  <si>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</si>
  <si>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</si>
  <si>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</si>
  <si>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</si>
  <si>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</si>
  <si>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</si>
  <si>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</si>
  <si>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</si>
  <si>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</si>
  <si>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</si>
  <si>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</si>
  <si>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</si>
  <si>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</si>
  <si>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</si>
  <si>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</si>
  <si>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</si>
  <si>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</si>
  <si>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</si>
  <si>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</si>
  <si>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</si>
  <si>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</si>
  <si>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</si>
  <si>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</si>
  <si>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</si>
  <si>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</si>
  <si>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</si>
  <si>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</si>
  <si>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</si>
  <si>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</si>
  <si>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</si>
  <si>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</si>
  <si>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</si>
  <si>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</si>
  <si>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</si>
  <si>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</si>
  <si>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</si>
  <si>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</si>
  <si>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</si>
  <si>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</si>
  <si>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</si>
  <si>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</si>
  <si>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</si>
  <si>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</si>
  <si>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</si>
  <si>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</si>
  <si>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</si>
  <si>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</si>
  <si>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</si>
  <si>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</si>
  <si>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</si>
  <si>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</si>
  <si>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</si>
  <si>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</si>
  <si>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</si>
  <si>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</si>
  <si>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</si>
  <si>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</si>
  <si>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</si>
  <si>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</si>
  <si>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</si>
  <si>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</si>
  <si>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</si>
  <si>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</si>
  <si>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</si>
  <si>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</si>
  <si>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</si>
  <si>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</si>
  <si>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</si>
  <si>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</si>
  <si>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</si>
  <si>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</si>
  <si>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</si>
  <si>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</si>
  <si>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</si>
  <si>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</si>
  <si>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</si>
  <si>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</si>
  <si>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</si>
  <si>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</si>
  <si>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</si>
  <si>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</si>
  <si>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</si>
  <si>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</si>
  <si>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</si>
  <si>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</si>
  <si>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</si>
  <si>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</si>
  <si>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</si>
  <si>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</si>
  <si>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</si>
  <si>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</si>
  <si>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</si>
  <si>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</si>
  <si>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</si>
  <si>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</si>
  <si>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</si>
  <si>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</si>
  <si>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</si>
  <si>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</si>
  <si>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</si>
  <si>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</si>
  <si>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</si>
  <si>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</si>
  <si>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</si>
  <si>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</si>
  <si>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</si>
  <si>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</si>
  <si>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</si>
  <si>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</si>
  <si>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</si>
  <si>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</si>
  <si>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</si>
  <si>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</si>
  <si>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</si>
  <si>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</si>
  <si>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</si>
  <si>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</si>
  <si>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</si>
  <si>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</si>
  <si>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</si>
  <si>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</si>
  <si>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</si>
  <si>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</si>
  <si>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</si>
  <si>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</si>
  <si>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</si>
  <si>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</si>
  <si>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</si>
  <si>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</si>
  <si>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</si>
  <si>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</si>
  <si>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</si>
  <si>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</si>
  <si>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</si>
  <si>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</si>
  <si>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</si>
  <si>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</si>
  <si>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</si>
  <si>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</si>
  <si>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</si>
  <si>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</si>
  <si>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</si>
  <si>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</si>
  <si>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</si>
  <si>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</si>
  <si>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</si>
  <si>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</si>
  <si>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</si>
  <si>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</si>
  <si>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</si>
  <si>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</si>
  <si>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</si>
  <si>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</si>
  <si>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</si>
  <si>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</si>
  <si>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</si>
  <si>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</si>
  <si>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</si>
  <si>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</si>
  <si>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</si>
  <si>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</si>
  <si>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</si>
  <si>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</si>
  <si>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</si>
  <si>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</si>
  <si>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</si>
  <si>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</si>
  <si>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</si>
  <si>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</si>
  <si>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</si>
  <si>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</si>
  <si>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</si>
  <si>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</si>
  <si>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</si>
  <si>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</si>
  <si>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</si>
  <si>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</si>
  <si>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</si>
  <si>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</si>
  <si>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</si>
  <si>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</si>
  <si>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</si>
  <si>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</si>
  <si>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</si>
  <si>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</si>
  <si>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</si>
  <si>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</si>
  <si>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</si>
  <si>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</si>
  <si>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</si>
  <si>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</si>
  <si>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(CIFRAS NOMINALES)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</si>
  <si>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</si>
  <si>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</si>
  <si>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</si>
  <si>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</si>
  <si>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</si>
  <si>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</si>
  <si>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</si>
  <si>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</si>
  <si>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</si>
  <si>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</si>
  <si>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</si>
  <si>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</si>
  <si>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</si>
  <si>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</si>
  <si>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</si>
  <si>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</si>
  <si>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</si>
  <si>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</si>
  <si>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</si>
  <si>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</si>
  <si>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</si>
  <si>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</si>
  <si>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</si>
  <si>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</si>
  <si>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</si>
  <si>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</si>
  <si>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</si>
  <si>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</si>
  <si>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</si>
  <si>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</si>
  <si>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</si>
  <si>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</si>
  <si>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</si>
  <si>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</si>
  <si>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</si>
  <si>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</si>
  <si>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</si>
  <si>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</si>
  <si>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</si>
  <si>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</si>
  <si>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</si>
  <si>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</si>
  <si>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</si>
  <si>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</si>
  <si>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</si>
  <si>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</si>
  <si>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</si>
  <si>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 xml:space="preserve"> INSTITUTO MUNICIPAL DE PLANEACIÓN DE GUANAJUATO, GTO.</t>
  </si>
  <si>
    <t>Al 31 de diciembre de 2025 y al 30 de junio de 2026</t>
  </si>
  <si>
    <t>Del 01 de enero al 30 de junio de 2026</t>
  </si>
  <si>
    <t>Formato 7 a) Proyecciones de Ingresos - LDF</t>
  </si>
  <si>
    <t>Proyecciones de Ingresos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</si>
  <si>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</si>
  <si>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</si>
  <si>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</si>
  <si>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</si>
  <si>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</si>
  <si>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</si>
  <si>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</si>
  <si>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</si>
  <si>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</si>
  <si>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</si>
  <si>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</si>
  <si>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</si>
  <si>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</si>
  <si>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</si>
  <si>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</si>
  <si>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</si>
  <si>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</si>
  <si>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</si>
  <si>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</si>
  <si>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</si>
  <si>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</si>
  <si>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</si>
  <si>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</si>
  <si>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</si>
  <si>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</si>
  <si>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</si>
  <si>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</si>
  <si>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</si>
  <si>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</si>
  <si>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</si>
  <si>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</si>
  <si>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</si>
  <si>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</si>
  <si>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</si>
  <si>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</si>
  <si>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</si>
  <si>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</si>
  <si>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</si>
  <si>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</si>
  <si>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</si>
  <si>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</si>
  <si>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</si>
  <si>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</si>
  <si>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</si>
  <si>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</si>
  <si>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</si>
  <si>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</si>
  <si>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NOMBRE DEL ENTE PÚBLICO</t>
  </si>
  <si>
    <t>1.   Ingresos de Libre Disposición (1=A+B+C+D+E+F+G+H+I+J+K+L)</t>
  </si>
  <si>
    <t>2.   Transferencias Federales Etiquetadas (2=A+B+C+D+E)</t>
  </si>
  <si>
    <t>3.   Ingresos Derivados de Financiamientos (3=A)</t>
  </si>
  <si>
    <t>A.     Ingresos Derivados de Financiamientos</t>
  </si>
  <si>
    <t>4.   Total de Ingresos Proyectados (4=1+2+3)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</si>
</sst>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  <numFmt numFmtId="167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5">
    <xf numFmtId="0" fontId="0" fillId="0" borderId="0"/>
    <xf numFmtId="0" fontId="5" fillId="0" borderId="0"/>
    <xf numFmtId="0" fontId="9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2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wrapText="1"/>
    </xf>
    <xf numFmtId="0" fontId="2" fillId="0" borderId="14" xfId="0" applyFont="1" applyBorder="1"/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3" fontId="1" fillId="0" borderId="14" xfId="3" applyNumberFormat="1" applyFont="1" applyFill="1" applyBorder="1" applyAlignment="1" applyProtection="1">
      <alignment horizontal="right" vertical="center"/>
      <protection locked="0"/>
    </xf>
    <xf numFmtId="3" fontId="0" fillId="0" borderId="14" xfId="3" applyNumberFormat="1" applyFont="1" applyFill="1" applyBorder="1" applyAlignment="1">
      <alignment horizontal="right" vertical="center"/>
    </xf>
    <xf numFmtId="3" fontId="2" fillId="0" borderId="14" xfId="3" applyNumberFormat="1" applyFont="1" applyFill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165" fontId="0" fillId="0" borderId="15" xfId="3" applyNumberFormat="1" applyFont="1" applyFill="1" applyBorder="1" applyAlignment="1">
      <alignment horizontal="right"/>
    </xf>
    <xf numFmtId="166" fontId="0" fillId="0" borderId="14" xfId="3" applyNumberFormat="1" applyFont="1" applyFill="1" applyBorder="1"/>
    <xf numFmtId="3" fontId="0" fillId="0" borderId="15" xfId="3" applyNumberFormat="1" applyFont="1" applyFill="1" applyBorder="1"/>
    <xf numFmtId="167" fontId="0" fillId="0" borderId="15" xfId="4" applyFont="1" applyBorder="1"/>
    <xf numFmtId="166" fontId="0" fillId="0" borderId="15" xfId="4" applyNumberFormat="1" applyFont="1" applyBorder="1" applyAlignment="1">
      <alignment vertical="center"/>
    </xf>
    <xf numFmtId="166" fontId="0" fillId="0" borderId="11" xfId="4" applyNumberFormat="1" applyFont="1" applyFill="1" applyBorder="1"/>
    <xf numFmtId="166" fontId="0" fillId="0" borderId="11" xfId="4" applyNumberFormat="1" applyFont="1" applyBorder="1" applyAlignment="1">
      <alignment horizontal="center"/>
    </xf>
    <xf numFmtId="0" fontId="14" fillId="4" borderId="13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right" vertical="top"/>
    </xf>
    <xf numFmtId="0" fontId="15" fillId="0" borderId="14" xfId="0" applyFont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wrapText="1"/>
    </xf>
    <xf numFmtId="0" fontId="15" fillId="0" borderId="15" xfId="0" applyFont="1" applyBorder="1"/>
    <xf numFmtId="0" fontId="14" fillId="0" borderId="13" xfId="0" applyFont="1" applyBorder="1" applyAlignment="1">
      <alignment horizontal="left" vertical="center" indent="1"/>
    </xf>
    <xf numFmtId="0" fontId="14" fillId="0" borderId="13" xfId="0" applyFont="1" applyBorder="1" applyAlignment="1">
      <alignment horizontal="right" vertical="center"/>
    </xf>
    <xf numFmtId="0" fontId="15" fillId="0" borderId="14" xfId="0" applyFont="1" applyBorder="1" applyAlignment="1">
      <alignment horizontal="left" vertical="center" wrapText="1" indent="2"/>
    </xf>
    <xf numFmtId="0" fontId="15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 indent="1"/>
    </xf>
    <xf numFmtId="0" fontId="15" fillId="0" borderId="14" xfId="0" applyFont="1" applyBorder="1" applyAlignment="1">
      <alignment horizontal="left" vertical="center" wrapText="1" indent="3"/>
    </xf>
    <xf numFmtId="0" fontId="14" fillId="0" borderId="14" xfId="0" applyFont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0" fontId="14" fillId="0" borderId="14" xfId="0" applyFont="1" applyBorder="1" applyAlignment="1">
      <alignment horizontal="left" wrapText="1" indent="1"/>
    </xf>
    <xf numFmtId="0" fontId="15" fillId="0" borderId="14" xfId="0" applyFont="1" applyBorder="1" applyAlignment="1">
      <alignment horizontal="left" wrapText="1" indent="2"/>
    </xf>
    <xf numFmtId="4" fontId="12" fillId="0" borderId="17" xfId="0" applyNumberFormat="1" applyFont="1" applyBorder="1" applyProtection="1">
      <protection locked="0"/>
    </xf>
    <xf numFmtId="4" fontId="13" fillId="0" borderId="17" xfId="0" applyNumberFormat="1" applyFont="1" applyBorder="1" applyAlignment="1">
      <alignment vertical="center"/>
    </xf>
    <xf numFmtId="4" fontId="13" fillId="0" borderId="18" xfId="0" applyNumberFormat="1" applyFont="1" applyBorder="1" applyAlignment="1">
      <alignment vertical="center"/>
    </xf>
    <xf numFmtId="2" fontId="14" fillId="0" borderId="14" xfId="0" applyNumberFormat="1" applyFont="1" applyBorder="1" applyAlignment="1">
      <alignment horizontal="right" vertical="top"/>
    </xf>
    <xf numFmtId="2" fontId="15" fillId="0" borderId="14" xfId="0" applyNumberFormat="1" applyFont="1" applyBorder="1" applyAlignment="1">
      <alignment horizontal="right" vertical="top"/>
    </xf>
    <xf numFmtId="166" fontId="2" fillId="0" borderId="8" xfId="4" applyNumberFormat="1" applyFont="1" applyFill="1" applyBorder="1" applyAlignment="1" applyProtection="1">
      <alignment horizontal="right" vertical="center"/>
      <protection locked="0"/>
    </xf>
    <xf numFmtId="166" fontId="1" fillId="0" borderId="8" xfId="4" applyNumberFormat="1" applyFont="1" applyFill="1" applyBorder="1" applyAlignment="1" applyProtection="1">
      <alignment horizontal="right" vertical="center"/>
      <protection locked="0"/>
    </xf>
    <xf numFmtId="166" fontId="0" fillId="0" borderId="8" xfId="4" applyNumberFormat="1" applyFont="1" applyFill="1" applyBorder="1" applyAlignment="1" applyProtection="1">
      <alignment horizontal="right" vertical="center"/>
      <protection locked="0"/>
    </xf>
    <xf numFmtId="166" fontId="0" fillId="0" borderId="8" xfId="4" applyNumberFormat="1" applyFont="1" applyFill="1" applyBorder="1" applyAlignment="1">
      <alignment horizontal="right" vertical="center"/>
    </xf>
    <xf numFmtId="166" fontId="2" fillId="0" borderId="6" xfId="4" applyNumberFormat="1" applyFont="1" applyFill="1" applyBorder="1" applyAlignment="1" applyProtection="1">
      <alignment vertical="center"/>
      <protection locked="0"/>
    </xf>
    <xf numFmtId="166" fontId="0" fillId="0" borderId="8" xfId="4" applyNumberFormat="1" applyFont="1" applyFill="1" applyBorder="1" applyAlignment="1" applyProtection="1">
      <alignment vertical="center"/>
      <protection locked="0"/>
    </xf>
    <xf numFmtId="166" fontId="1" fillId="0" borderId="8" xfId="4" applyNumberFormat="1" applyFont="1" applyFill="1" applyBorder="1" applyAlignment="1" applyProtection="1">
      <alignment vertical="center"/>
      <protection locked="0"/>
    </xf>
    <xf numFmtId="166" fontId="2" fillId="0" borderId="8" xfId="4" applyNumberFormat="1" applyFont="1" applyFill="1" applyBorder="1" applyAlignment="1" applyProtection="1">
      <alignment vertical="center"/>
      <protection locked="0"/>
    </xf>
    <xf numFmtId="166" fontId="0" fillId="0" borderId="8" xfId="4" applyNumberFormat="1" applyFont="1" applyFill="1" applyBorder="1" applyAlignment="1" applyProtection="1">
      <alignment vertical="center" wrapText="1"/>
      <protection locked="0"/>
    </xf>
    <xf numFmtId="166" fontId="0" fillId="0" borderId="8" xfId="4" applyNumberFormat="1" applyFont="1" applyFill="1" applyBorder="1" applyAlignment="1">
      <alignment vertical="center"/>
    </xf>
    <xf numFmtId="166" fontId="2" fillId="0" borderId="13" xfId="4" applyNumberFormat="1" applyFont="1" applyFill="1" applyBorder="1" applyAlignment="1" applyProtection="1">
      <alignment vertical="center"/>
      <protection locked="0"/>
    </xf>
    <xf numFmtId="166" fontId="1" fillId="0" borderId="14" xfId="4" applyNumberFormat="1" applyFont="1" applyFill="1" applyBorder="1" applyAlignment="1" applyProtection="1">
      <alignment vertical="center"/>
      <protection locked="0"/>
    </xf>
    <xf numFmtId="166" fontId="0" fillId="0" borderId="14" xfId="4" applyNumberFormat="1" applyFont="1" applyFill="1" applyBorder="1" applyAlignment="1" applyProtection="1">
      <alignment vertical="center"/>
      <protection locked="0"/>
    </xf>
    <xf numFmtId="166" fontId="0" fillId="0" borderId="14" xfId="4" applyNumberFormat="1" applyFont="1" applyFill="1" applyBorder="1" applyAlignment="1">
      <alignment vertical="center"/>
    </xf>
    <xf numFmtId="166" fontId="2" fillId="0" borderId="14" xfId="4" applyNumberFormat="1" applyFont="1" applyFill="1" applyBorder="1" applyAlignment="1" applyProtection="1">
      <alignment vertical="center"/>
      <protection locked="0"/>
    </xf>
    <xf numFmtId="166" fontId="2" fillId="3" borderId="14" xfId="4" applyNumberFormat="1" applyFont="1" applyFill="1" applyBorder="1" applyAlignment="1" applyProtection="1">
      <alignment vertical="center"/>
      <protection locked="0"/>
    </xf>
    <xf numFmtId="166" fontId="0" fillId="3" borderId="14" xfId="4" applyNumberFormat="1" applyFont="1" applyFill="1" applyBorder="1" applyAlignment="1" applyProtection="1">
      <alignment vertical="center"/>
      <protection locked="0"/>
    </xf>
    <xf numFmtId="166" fontId="1" fillId="3" borderId="14" xfId="4" applyNumberFormat="1" applyFont="1" applyFill="1" applyBorder="1" applyAlignment="1" applyProtection="1">
      <alignment vertical="center"/>
      <protection locked="0"/>
    </xf>
    <xf numFmtId="166" fontId="0" fillId="3" borderId="14" xfId="4" applyNumberFormat="1" applyFont="1" applyFill="1" applyBorder="1" applyAlignment="1">
      <alignment vertical="center"/>
    </xf>
    <xf numFmtId="166" fontId="1" fillId="0" borderId="14" xfId="3" applyNumberFormat="1" applyFont="1" applyFill="1" applyBorder="1" applyAlignment="1" applyProtection="1">
      <alignment vertical="center"/>
      <protection locked="0"/>
    </xf>
    <xf numFmtId="166" fontId="0" fillId="0" borderId="14" xfId="3" applyNumberFormat="1" applyFont="1" applyFill="1" applyBorder="1" applyAlignment="1" applyProtection="1">
      <alignment vertical="center"/>
      <protection locked="0"/>
    </xf>
    <xf numFmtId="166" fontId="2" fillId="0" borderId="14" xfId="3" applyNumberFormat="1" applyFont="1" applyFill="1" applyBorder="1" applyAlignment="1" applyProtection="1">
      <alignment vertical="center"/>
      <protection locked="0"/>
    </xf>
    <xf numFmtId="166" fontId="0" fillId="2" borderId="16" xfId="3" applyNumberFormat="1" applyFont="1" applyFill="1" applyBorder="1" applyAlignment="1">
      <alignment vertical="center"/>
    </xf>
    <xf numFmtId="166" fontId="0" fillId="0" borderId="14" xfId="3" applyNumberFormat="1" applyFont="1" applyFill="1" applyBorder="1" applyAlignment="1">
      <alignment vertical="center"/>
    </xf>
    <xf numFmtId="4" fontId="2" fillId="0" borderId="14" xfId="3" applyNumberFormat="1" applyFont="1" applyFill="1" applyBorder="1" applyProtection="1">
      <protection locked="0"/>
    </xf>
    <xf numFmtId="4" fontId="1" fillId="0" borderId="14" xfId="3" applyNumberFormat="1" applyFont="1" applyFill="1" applyBorder="1" applyProtection="1">
      <protection locked="0"/>
    </xf>
    <xf numFmtId="4" fontId="0" fillId="0" borderId="14" xfId="3" applyNumberFormat="1" applyFont="1" applyFill="1" applyBorder="1" applyProtection="1">
      <protection locked="0"/>
    </xf>
    <xf numFmtId="4" fontId="0" fillId="0" borderId="14" xfId="3" applyNumberFormat="1" applyFont="1" applyFill="1" applyBorder="1"/>
    <xf numFmtId="4" fontId="6" fillId="2" borderId="16" xfId="3" applyNumberFormat="1" applyFont="1" applyFill="1" applyBorder="1" applyAlignment="1"/>
    <xf numFmtId="4" fontId="7" fillId="2" borderId="16" xfId="3" applyNumberFormat="1" applyFont="1" applyFill="1" applyBorder="1" applyAlignment="1"/>
    <xf numFmtId="4" fontId="2" fillId="0" borderId="14" xfId="3" applyNumberFormat="1" applyFont="1" applyFill="1" applyBorder="1"/>
    <xf numFmtId="4" fontId="2" fillId="0" borderId="14" xfId="3" applyNumberFormat="1" applyFont="1" applyFill="1" applyBorder="1" applyAlignment="1" applyProtection="1">
      <alignment vertical="center"/>
      <protection locked="0"/>
    </xf>
    <xf numFmtId="4" fontId="1" fillId="0" borderId="14" xfId="3" applyNumberFormat="1" applyFont="1" applyFill="1" applyBorder="1" applyAlignment="1" applyProtection="1">
      <alignment vertical="center"/>
      <protection locked="0"/>
    </xf>
    <xf numFmtId="4" fontId="0" fillId="0" borderId="14" xfId="3" applyNumberFormat="1" applyFont="1" applyFill="1" applyBorder="1" applyAlignment="1">
      <alignment vertical="center"/>
    </xf>
    <xf numFmtId="4" fontId="1" fillId="0" borderId="13" xfId="3" applyNumberFormat="1" applyFont="1" applyFill="1" applyBorder="1" applyAlignment="1" applyProtection="1">
      <alignment vertical="center"/>
      <protection locked="0"/>
    </xf>
    <xf numFmtId="4" fontId="7" fillId="2" borderId="16" xfId="3" applyNumberFormat="1" applyFont="1" applyFill="1" applyBorder="1" applyAlignment="1">
      <alignment vertical="center"/>
    </xf>
    <xf numFmtId="4" fontId="2" fillId="0" borderId="14" xfId="3" applyNumberFormat="1" applyFont="1" applyFill="1" applyBorder="1" applyAlignment="1">
      <alignment vertical="center"/>
    </xf>
    <xf numFmtId="166" fontId="2" fillId="0" borderId="14" xfId="3" applyNumberFormat="1" applyFont="1" applyFill="1" applyBorder="1" applyAlignment="1" applyProtection="1">
      <alignment horizontal="right" vertical="center"/>
      <protection locked="0"/>
    </xf>
    <xf numFmtId="166" fontId="0" fillId="0" borderId="14" xfId="3" applyNumberFormat="1" applyFont="1" applyFill="1" applyBorder="1" applyAlignment="1" applyProtection="1">
      <alignment horizontal="right" vertical="center"/>
      <protection locked="0"/>
    </xf>
    <xf numFmtId="166" fontId="1" fillId="0" borderId="14" xfId="3" applyNumberFormat="1" applyFont="1" applyFill="1" applyBorder="1" applyAlignment="1" applyProtection="1">
      <alignment horizontal="right" vertical="center"/>
      <protection locked="0"/>
    </xf>
    <xf numFmtId="166" fontId="0" fillId="0" borderId="14" xfId="3" applyNumberFormat="1" applyFont="1" applyFill="1" applyBorder="1" applyAlignment="1">
      <alignment horizontal="right"/>
    </xf>
    <xf numFmtId="166" fontId="0" fillId="2" borderId="16" xfId="3" applyNumberFormat="1" applyFont="1" applyFill="1" applyBorder="1" applyAlignment="1">
      <alignment horizontal="right"/>
    </xf>
    <xf numFmtId="166" fontId="0" fillId="0" borderId="14" xfId="3" applyNumberFormat="1" applyFont="1" applyBorder="1" applyAlignment="1">
      <alignment horizontal="right"/>
    </xf>
    <xf numFmtId="166" fontId="0" fillId="0" borderId="14" xfId="3" applyNumberFormat="1" applyFont="1" applyFill="1" applyBorder="1" applyAlignment="1">
      <alignment horizontal="right" vertical="center"/>
    </xf>
    <xf numFmtId="4" fontId="0" fillId="0" borderId="14" xfId="3" applyNumberFormat="1" applyFont="1" applyFill="1" applyBorder="1" applyAlignment="1" applyProtection="1">
      <alignment horizontal="right" vertical="center"/>
      <protection locked="0"/>
    </xf>
    <xf numFmtId="4" fontId="1" fillId="0" borderId="14" xfId="3" applyNumberFormat="1" applyFont="1" applyFill="1" applyBorder="1" applyAlignment="1" applyProtection="1">
      <alignment horizontal="right" vertical="center"/>
      <protection locked="0"/>
    </xf>
    <xf numFmtId="4" fontId="0" fillId="0" borderId="14" xfId="3" applyNumberFormat="1" applyFont="1" applyFill="1" applyBorder="1" applyAlignment="1">
      <alignment horizontal="right" vertical="center"/>
    </xf>
    <xf numFmtId="4" fontId="2" fillId="0" borderId="14" xfId="3" applyNumberFormat="1" applyFont="1" applyFill="1" applyBorder="1" applyAlignment="1" applyProtection="1">
      <alignment horizontal="right" vertical="center"/>
      <protection locked="0"/>
    </xf>
    <xf numFmtId="166" fontId="2" fillId="3" borderId="14" xfId="3" applyNumberFormat="1" applyFont="1" applyFill="1" applyBorder="1" applyAlignment="1" applyProtection="1">
      <alignment vertical="center"/>
      <protection locked="0"/>
    </xf>
    <xf numFmtId="43" fontId="0" fillId="0" borderId="14" xfId="3" applyFont="1" applyBorder="1" applyAlignment="1" applyProtection="1">
      <alignment vertical="center"/>
      <protection locked="0"/>
    </xf>
    <xf numFmtId="4" fontId="14" fillId="0" borderId="14" xfId="0" applyNumberFormat="1" applyFont="1" applyBorder="1" applyAlignment="1">
      <alignment horizontal="right" vertical="top"/>
    </xf>
    <xf numFmtId="4" fontId="0" fillId="0" borderId="14" xfId="3" applyNumberFormat="1" applyFont="1" applyBorder="1" applyAlignment="1" applyProtection="1">
      <alignment vertical="center"/>
      <protection locked="0"/>
    </xf>
    <xf numFmtId="4" fontId="15" fillId="0" borderId="14" xfId="0" applyNumberFormat="1" applyFont="1" applyBorder="1" applyAlignment="1">
      <alignment horizontal="right" vertical="top"/>
    </xf>
    <xf numFmtId="43" fontId="2" fillId="0" borderId="13" xfId="3" applyFont="1" applyBorder="1" applyAlignment="1" applyProtection="1">
      <alignment vertical="center"/>
      <protection locked="0"/>
    </xf>
    <xf numFmtId="0" fontId="14" fillId="0" borderId="13" xfId="0" applyFont="1" applyBorder="1" applyAlignment="1">
      <alignment horizontal="left" vertical="center" indent="3"/>
    </xf>
    <xf numFmtId="0" fontId="15" fillId="0" borderId="14" xfId="0" applyFont="1" applyBorder="1" applyAlignment="1">
      <alignment horizontal="left" vertical="center" indent="6"/>
    </xf>
    <xf numFmtId="0" fontId="15" fillId="0" borderId="14" xfId="0" applyFont="1" applyBorder="1" applyAlignment="1">
      <alignment horizontal="left" vertical="center" wrapText="1" indent="6"/>
    </xf>
    <xf numFmtId="0" fontId="15" fillId="0" borderId="14" xfId="0" applyFont="1" applyBorder="1" applyAlignment="1">
      <alignment horizontal="left" indent="6"/>
    </xf>
    <xf numFmtId="0" fontId="14" fillId="0" borderId="14" xfId="0" applyFont="1" applyBorder="1" applyAlignment="1">
      <alignment horizontal="left" vertical="center" indent="3"/>
    </xf>
    <xf numFmtId="0" fontId="15" fillId="0" borderId="14" xfId="0" applyFont="1" applyBorder="1" applyAlignment="1">
      <alignment horizontal="left" vertical="center" indent="9"/>
    </xf>
    <xf numFmtId="0" fontId="15" fillId="0" borderId="14" xfId="0" applyFont="1" applyBorder="1" applyAlignment="1">
      <alignment vertical="center"/>
    </xf>
    <xf numFmtId="0" fontId="14" fillId="0" borderId="14" xfId="0" applyFont="1" applyBorder="1"/>
    <xf numFmtId="0" fontId="14" fillId="0" borderId="15" xfId="0" applyFont="1" applyBorder="1"/>
    <xf numFmtId="4" fontId="14" fillId="0" borderId="1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</cellXfs>
  <cellStyles count="5">
    <cellStyle name="Millares" xfId="3" builtinId="3"/>
    <cellStyle name="Millares 2" xfId="4" xr:uid="{5B685A60-FDAD-4902-8607-4CA10CE20291}"/>
    <cellStyle name="Normal" xfId="0" builtinId="0"/>
    <cellStyle name="Normal 2" xfId="2" xr:uid="{89472E89-97AA-4EA8-B655-75A81CD8B415}"/>
    <cellStyle name="Normal 2 2" xfId="1" xr:uid="{EE78EA45-3A49-4CE2-BD84-81B4D99659E3}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J45" sqref="J4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96" t="s">
        <v>0</v>
      </c>
      <c r="B1" s="197"/>
      <c r="C1" s="197"/>
      <c r="D1" s="197"/>
      <c r="E1" s="197"/>
      <c r="F1" s="198"/>
    </row>
    <row r="2" spans="1:6" ht="15" customHeight="1" x14ac:dyDescent="0.25">
      <c r="A2" s="199" t="s">
        <v>492</v>
      </c>
      <c r="B2" s="200"/>
      <c r="C2" s="200"/>
      <c r="D2" s="200"/>
      <c r="E2" s="200"/>
      <c r="F2" s="201"/>
    </row>
    <row r="3" spans="1:6" ht="15" customHeight="1" x14ac:dyDescent="0.25">
      <c r="A3" s="202" t="s">
        <v>1</v>
      </c>
      <c r="B3" s="203"/>
      <c r="C3" s="203"/>
      <c r="D3" s="203"/>
      <c r="E3" s="203"/>
      <c r="F3" s="204"/>
    </row>
    <row r="4" spans="1:6" ht="12.95" customHeight="1" x14ac:dyDescent="0.25">
      <c r="A4" s="202" t="s">
        <v>493</v>
      </c>
      <c r="B4" s="203"/>
      <c r="C4" s="203"/>
      <c r="D4" s="203"/>
      <c r="E4" s="203"/>
      <c r="F4" s="204"/>
    </row>
    <row r="5" spans="1:6" ht="12.95" customHeight="1" x14ac:dyDescent="0.25">
      <c r="A5" s="205" t="s">
        <v>2</v>
      </c>
      <c r="B5" s="206"/>
      <c r="C5" s="206"/>
      <c r="D5" s="206"/>
      <c r="E5" s="206"/>
      <c r="F5" s="207"/>
    </row>
    <row r="6" spans="1:6" ht="41.45" customHeight="1" x14ac:dyDescent="0.25">
      <c r="A6" s="30" t="s">
        <v>3</v>
      </c>
      <c r="B6" s="31">
        <v>2026</v>
      </c>
      <c r="C6" s="1" t="s">
        <v>4</v>
      </c>
      <c r="D6" s="32" t="s">
        <v>5</v>
      </c>
      <c r="E6" s="31">
        <f>B6</f>
        <v>2026</v>
      </c>
      <c r="F6" s="1" t="str">
        <f>C6</f>
        <v>31 de diciembre de 2025</v>
      </c>
    </row>
    <row r="7" spans="1:6" ht="12.95" customHeight="1" x14ac:dyDescent="0.25">
      <c r="A7" s="33" t="s">
        <v>6</v>
      </c>
      <c r="B7" s="34"/>
      <c r="C7" s="34"/>
      <c r="D7" s="33" t="s">
        <v>7</v>
      </c>
      <c r="E7" s="34"/>
      <c r="F7" s="34"/>
    </row>
    <row r="8" spans="1:6" x14ac:dyDescent="0.25">
      <c r="A8" s="2" t="s">
        <v>8</v>
      </c>
      <c r="B8" s="34"/>
      <c r="C8" s="34"/>
      <c r="D8" s="2" t="s">
        <v>9</v>
      </c>
      <c r="E8" s="34"/>
      <c r="F8" s="34"/>
    </row>
    <row r="9" spans="1:6" x14ac:dyDescent="0.25">
      <c r="A9" s="35" t="s">
        <v>10</v>
      </c>
      <c r="B9" s="176">
        <f>SUM(B10:B16)</f>
        <v>3093647.85</v>
      </c>
      <c r="C9" s="176">
        <f>SUM(C10:C16)</f>
        <v>3163814.73</v>
      </c>
      <c r="D9" s="35" t="s">
        <v>11</v>
      </c>
      <c r="E9" s="176">
        <f>SUM(E10:E18)</f>
        <v>768140.78</v>
      </c>
      <c r="F9" s="176">
        <f>SUM(F10:F18)</f>
        <v>1204601.81</v>
      </c>
    </row>
    <row r="10" spans="1:6" x14ac:dyDescent="0.25">
      <c r="A10" s="37" t="s">
        <v>12</v>
      </c>
      <c r="B10" s="177">
        <v>0</v>
      </c>
      <c r="C10" s="177">
        <v>0</v>
      </c>
      <c r="D10" s="37" t="s">
        <v>13</v>
      </c>
      <c r="E10" s="177">
        <v>219253.34</v>
      </c>
      <c r="F10" s="177">
        <v>219253.34</v>
      </c>
    </row>
    <row r="11" spans="1:6" x14ac:dyDescent="0.25">
      <c r="A11" s="37" t="s">
        <v>14</v>
      </c>
      <c r="B11" s="177">
        <v>3093647.85</v>
      </c>
      <c r="C11" s="177">
        <v>3163814.73</v>
      </c>
      <c r="D11" s="37" t="s">
        <v>15</v>
      </c>
      <c r="E11" s="177">
        <v>-0.26</v>
      </c>
      <c r="F11" s="177">
        <v>25881.74</v>
      </c>
    </row>
    <row r="12" spans="1:6" x14ac:dyDescent="0.25">
      <c r="A12" s="37" t="s">
        <v>16</v>
      </c>
      <c r="B12" s="177">
        <v>0</v>
      </c>
      <c r="C12" s="177">
        <v>0</v>
      </c>
      <c r="D12" s="37" t="s">
        <v>17</v>
      </c>
      <c r="E12" s="177">
        <v>0</v>
      </c>
      <c r="F12" s="177">
        <v>0</v>
      </c>
    </row>
    <row r="13" spans="1:6" x14ac:dyDescent="0.25">
      <c r="A13" s="37" t="s">
        <v>18</v>
      </c>
      <c r="B13" s="177">
        <v>0</v>
      </c>
      <c r="C13" s="177">
        <v>0</v>
      </c>
      <c r="D13" s="37" t="s">
        <v>19</v>
      </c>
      <c r="E13" s="177">
        <v>0</v>
      </c>
      <c r="F13" s="177">
        <v>0</v>
      </c>
    </row>
    <row r="14" spans="1:6" x14ac:dyDescent="0.25">
      <c r="A14" s="37" t="s">
        <v>20</v>
      </c>
      <c r="B14" s="177">
        <v>0</v>
      </c>
      <c r="C14" s="177">
        <v>0</v>
      </c>
      <c r="D14" s="37" t="s">
        <v>21</v>
      </c>
      <c r="E14" s="177">
        <v>0</v>
      </c>
      <c r="F14" s="177">
        <v>0</v>
      </c>
    </row>
    <row r="15" spans="1:6" x14ac:dyDescent="0.25">
      <c r="A15" s="37" t="s">
        <v>22</v>
      </c>
      <c r="B15" s="177">
        <v>0</v>
      </c>
      <c r="C15" s="177">
        <v>0</v>
      </c>
      <c r="D15" s="37" t="s">
        <v>23</v>
      </c>
      <c r="E15" s="177">
        <v>0</v>
      </c>
      <c r="F15" s="177">
        <v>0</v>
      </c>
    </row>
    <row r="16" spans="1:6" x14ac:dyDescent="0.25">
      <c r="A16" s="37" t="s">
        <v>24</v>
      </c>
      <c r="B16" s="177">
        <v>0</v>
      </c>
      <c r="C16" s="177">
        <v>0</v>
      </c>
      <c r="D16" s="37" t="s">
        <v>25</v>
      </c>
      <c r="E16" s="177">
        <v>-142835.48000000001</v>
      </c>
      <c r="F16" s="177">
        <v>-46995.05</v>
      </c>
    </row>
    <row r="17" spans="1:6" x14ac:dyDescent="0.25">
      <c r="A17" s="35" t="s">
        <v>26</v>
      </c>
      <c r="B17" s="176">
        <f>SUM(B18:B24)</f>
        <v>1277746.3399999999</v>
      </c>
      <c r="C17" s="176">
        <f>SUM(C18:C24)</f>
        <v>1271460.3399999999</v>
      </c>
      <c r="D17" s="37" t="s">
        <v>27</v>
      </c>
      <c r="E17" s="177">
        <v>0</v>
      </c>
      <c r="F17" s="177">
        <v>0</v>
      </c>
    </row>
    <row r="18" spans="1:6" x14ac:dyDescent="0.25">
      <c r="A18" s="37" t="s">
        <v>28</v>
      </c>
      <c r="B18" s="177">
        <v>0</v>
      </c>
      <c r="C18" s="177">
        <v>0</v>
      </c>
      <c r="D18" s="37" t="s">
        <v>29</v>
      </c>
      <c r="E18" s="177">
        <v>691723.18</v>
      </c>
      <c r="F18" s="177">
        <v>1006461.78</v>
      </c>
    </row>
    <row r="19" spans="1:6" x14ac:dyDescent="0.25">
      <c r="A19" s="37" t="s">
        <v>30</v>
      </c>
      <c r="B19" s="177">
        <v>990533.33</v>
      </c>
      <c r="C19" s="177">
        <v>990533.33</v>
      </c>
      <c r="D19" s="35" t="s">
        <v>31</v>
      </c>
      <c r="E19" s="176">
        <f>SUM(E20:E22)</f>
        <v>0</v>
      </c>
      <c r="F19" s="176">
        <f>SUM(F20:F22)</f>
        <v>0</v>
      </c>
    </row>
    <row r="20" spans="1:6" x14ac:dyDescent="0.25">
      <c r="A20" s="37" t="s">
        <v>32</v>
      </c>
      <c r="B20" s="177">
        <v>51805.25</v>
      </c>
      <c r="C20" s="177">
        <v>51805.25</v>
      </c>
      <c r="D20" s="37" t="s">
        <v>33</v>
      </c>
      <c r="E20" s="177">
        <v>0</v>
      </c>
      <c r="F20" s="177">
        <v>0</v>
      </c>
    </row>
    <row r="21" spans="1:6" x14ac:dyDescent="0.25">
      <c r="A21" s="37" t="s">
        <v>34</v>
      </c>
      <c r="B21" s="177">
        <v>0</v>
      </c>
      <c r="C21" s="177">
        <v>0</v>
      </c>
      <c r="D21" s="37" t="s">
        <v>35</v>
      </c>
      <c r="E21" s="177">
        <v>0</v>
      </c>
      <c r="F21" s="177">
        <v>0</v>
      </c>
    </row>
    <row r="22" spans="1:6" x14ac:dyDescent="0.25">
      <c r="A22" s="37" t="s">
        <v>36</v>
      </c>
      <c r="B22" s="177">
        <v>5000</v>
      </c>
      <c r="C22" s="177">
        <v>0</v>
      </c>
      <c r="D22" s="37" t="s">
        <v>37</v>
      </c>
      <c r="E22" s="177">
        <v>0</v>
      </c>
      <c r="F22" s="177">
        <v>0</v>
      </c>
    </row>
    <row r="23" spans="1:6" x14ac:dyDescent="0.25">
      <c r="A23" s="37" t="s">
        <v>38</v>
      </c>
      <c r="B23" s="177">
        <v>0</v>
      </c>
      <c r="C23" s="177">
        <v>0</v>
      </c>
      <c r="D23" s="35" t="s">
        <v>39</v>
      </c>
      <c r="E23" s="176">
        <f>E24+E25</f>
        <v>0</v>
      </c>
      <c r="F23" s="176">
        <f>F24+F25</f>
        <v>0</v>
      </c>
    </row>
    <row r="24" spans="1:6" x14ac:dyDescent="0.25">
      <c r="A24" s="37" t="s">
        <v>40</v>
      </c>
      <c r="B24" s="177">
        <v>230407.76</v>
      </c>
      <c r="C24" s="177">
        <v>229121.76</v>
      </c>
      <c r="D24" s="37" t="s">
        <v>41</v>
      </c>
      <c r="E24" s="177">
        <v>0</v>
      </c>
      <c r="F24" s="177">
        <v>0</v>
      </c>
    </row>
    <row r="25" spans="1:6" x14ac:dyDescent="0.25">
      <c r="A25" s="35" t="s">
        <v>42</v>
      </c>
      <c r="B25" s="176">
        <f>SUM(B26:B30)</f>
        <v>0</v>
      </c>
      <c r="C25" s="176">
        <f>SUM(C26:C30)</f>
        <v>2500</v>
      </c>
      <c r="D25" s="37" t="s">
        <v>43</v>
      </c>
      <c r="E25" s="177">
        <v>0</v>
      </c>
      <c r="F25" s="177">
        <v>0</v>
      </c>
    </row>
    <row r="26" spans="1:6" x14ac:dyDescent="0.25">
      <c r="A26" s="37" t="s">
        <v>44</v>
      </c>
      <c r="B26" s="177">
        <v>0</v>
      </c>
      <c r="C26" s="177">
        <v>2500</v>
      </c>
      <c r="D26" s="35" t="s">
        <v>45</v>
      </c>
      <c r="E26" s="177">
        <v>0</v>
      </c>
      <c r="F26" s="177">
        <v>0</v>
      </c>
    </row>
    <row r="27" spans="1:6" x14ac:dyDescent="0.25">
      <c r="A27" s="37" t="s">
        <v>46</v>
      </c>
      <c r="B27" s="177">
        <v>0</v>
      </c>
      <c r="C27" s="177">
        <v>0</v>
      </c>
      <c r="D27" s="35" t="s">
        <v>47</v>
      </c>
      <c r="E27" s="176">
        <f>SUM(E28:E30)</f>
        <v>0</v>
      </c>
      <c r="F27" s="176">
        <f>SUM(F28:F30)</f>
        <v>0</v>
      </c>
    </row>
    <row r="28" spans="1:6" x14ac:dyDescent="0.25">
      <c r="A28" s="37" t="s">
        <v>48</v>
      </c>
      <c r="B28" s="177">
        <v>0</v>
      </c>
      <c r="C28" s="177">
        <v>0</v>
      </c>
      <c r="D28" s="37" t="s">
        <v>49</v>
      </c>
      <c r="E28" s="177">
        <v>0</v>
      </c>
      <c r="F28" s="177">
        <v>0</v>
      </c>
    </row>
    <row r="29" spans="1:6" x14ac:dyDescent="0.25">
      <c r="A29" s="37" t="s">
        <v>50</v>
      </c>
      <c r="B29" s="177">
        <v>0</v>
      </c>
      <c r="C29" s="177">
        <v>0</v>
      </c>
      <c r="D29" s="37" t="s">
        <v>51</v>
      </c>
      <c r="E29" s="177">
        <v>0</v>
      </c>
      <c r="F29" s="177">
        <v>0</v>
      </c>
    </row>
    <row r="30" spans="1:6" x14ac:dyDescent="0.25">
      <c r="A30" s="37" t="s">
        <v>52</v>
      </c>
      <c r="B30" s="177">
        <v>0</v>
      </c>
      <c r="C30" s="177">
        <v>0</v>
      </c>
      <c r="D30" s="37" t="s">
        <v>53</v>
      </c>
      <c r="E30" s="177">
        <v>0</v>
      </c>
      <c r="F30" s="177">
        <v>0</v>
      </c>
    </row>
    <row r="31" spans="1:6" x14ac:dyDescent="0.25">
      <c r="A31" s="35" t="s">
        <v>54</v>
      </c>
      <c r="B31" s="176">
        <f>SUM(B32:B36)</f>
        <v>0</v>
      </c>
      <c r="C31" s="176">
        <f>SUM(C32:C36)</f>
        <v>0</v>
      </c>
      <c r="D31" s="35" t="s">
        <v>55</v>
      </c>
      <c r="E31" s="176">
        <f>SUM(E32:E37)</f>
        <v>0</v>
      </c>
      <c r="F31" s="176">
        <f>SUM(F32:F37)</f>
        <v>0</v>
      </c>
    </row>
    <row r="32" spans="1:6" x14ac:dyDescent="0.25">
      <c r="A32" s="37" t="s">
        <v>56</v>
      </c>
      <c r="B32" s="177">
        <v>0</v>
      </c>
      <c r="C32" s="177">
        <v>0</v>
      </c>
      <c r="D32" s="37" t="s">
        <v>57</v>
      </c>
      <c r="E32" s="176">
        <v>0</v>
      </c>
      <c r="F32" s="176">
        <v>0</v>
      </c>
    </row>
    <row r="33" spans="1:6" ht="14.45" customHeight="1" x14ac:dyDescent="0.25">
      <c r="A33" s="37" t="s">
        <v>58</v>
      </c>
      <c r="B33" s="177">
        <v>0</v>
      </c>
      <c r="C33" s="177">
        <v>0</v>
      </c>
      <c r="D33" s="37" t="s">
        <v>59</v>
      </c>
      <c r="E33" s="177">
        <v>0</v>
      </c>
      <c r="F33" s="177">
        <v>0</v>
      </c>
    </row>
    <row r="34" spans="1:6" ht="14.45" customHeight="1" x14ac:dyDescent="0.25">
      <c r="A34" s="37" t="s">
        <v>60</v>
      </c>
      <c r="B34" s="177">
        <v>0</v>
      </c>
      <c r="C34" s="177">
        <v>0</v>
      </c>
      <c r="D34" s="37" t="s">
        <v>61</v>
      </c>
      <c r="E34" s="177">
        <v>0</v>
      </c>
      <c r="F34" s="177">
        <v>0</v>
      </c>
    </row>
    <row r="35" spans="1:6" ht="14.45" customHeight="1" x14ac:dyDescent="0.25">
      <c r="A35" s="37" t="s">
        <v>62</v>
      </c>
      <c r="B35" s="177">
        <v>0</v>
      </c>
      <c r="C35" s="177">
        <v>0</v>
      </c>
      <c r="D35" s="37" t="s">
        <v>63</v>
      </c>
      <c r="E35" s="177">
        <v>0</v>
      </c>
      <c r="F35" s="177">
        <v>0</v>
      </c>
    </row>
    <row r="36" spans="1:6" ht="14.45" customHeight="1" x14ac:dyDescent="0.25">
      <c r="A36" s="37" t="s">
        <v>64</v>
      </c>
      <c r="B36" s="177">
        <v>0</v>
      </c>
      <c r="C36" s="177">
        <v>0</v>
      </c>
      <c r="D36" s="37" t="s">
        <v>65</v>
      </c>
      <c r="E36" s="177">
        <v>0</v>
      </c>
      <c r="F36" s="177">
        <v>0</v>
      </c>
    </row>
    <row r="37" spans="1:6" ht="14.45" customHeight="1" x14ac:dyDescent="0.25">
      <c r="A37" s="35" t="s">
        <v>66</v>
      </c>
      <c r="B37" s="177">
        <v>0</v>
      </c>
      <c r="C37" s="177">
        <v>0</v>
      </c>
      <c r="D37" s="37" t="s">
        <v>67</v>
      </c>
      <c r="E37" s="177">
        <v>0</v>
      </c>
      <c r="F37" s="177">
        <v>0</v>
      </c>
    </row>
    <row r="38" spans="1:6" x14ac:dyDescent="0.25">
      <c r="A38" s="35" t="s">
        <v>68</v>
      </c>
      <c r="B38" s="176">
        <f>SUM(B39:B40)</f>
        <v>0</v>
      </c>
      <c r="C38" s="176">
        <f>SUM(C39:C40)</f>
        <v>0</v>
      </c>
      <c r="D38" s="35" t="s">
        <v>69</v>
      </c>
      <c r="E38" s="176">
        <f>SUM(E39:E41)</f>
        <v>0</v>
      </c>
      <c r="F38" s="176">
        <f>SUM(F39:F41)</f>
        <v>0</v>
      </c>
    </row>
    <row r="39" spans="1:6" x14ac:dyDescent="0.25">
      <c r="A39" s="37" t="s">
        <v>70</v>
      </c>
      <c r="B39" s="177">
        <v>0</v>
      </c>
      <c r="C39" s="177">
        <v>0</v>
      </c>
      <c r="D39" s="37" t="s">
        <v>71</v>
      </c>
      <c r="E39" s="177">
        <v>0</v>
      </c>
      <c r="F39" s="177">
        <v>0</v>
      </c>
    </row>
    <row r="40" spans="1:6" x14ac:dyDescent="0.25">
      <c r="A40" s="37" t="s">
        <v>72</v>
      </c>
      <c r="B40" s="177">
        <v>0</v>
      </c>
      <c r="C40" s="177">
        <v>0</v>
      </c>
      <c r="D40" s="37" t="s">
        <v>73</v>
      </c>
      <c r="E40" s="177">
        <v>0</v>
      </c>
      <c r="F40" s="177">
        <v>0</v>
      </c>
    </row>
    <row r="41" spans="1:6" x14ac:dyDescent="0.25">
      <c r="A41" s="35" t="s">
        <v>74</v>
      </c>
      <c r="B41" s="176">
        <f>SUM(B42:B45)</f>
        <v>0</v>
      </c>
      <c r="C41" s="176">
        <f>SUM(C42:C45)</f>
        <v>0</v>
      </c>
      <c r="D41" s="37" t="s">
        <v>75</v>
      </c>
      <c r="E41" s="177">
        <v>0</v>
      </c>
      <c r="F41" s="177">
        <v>0</v>
      </c>
    </row>
    <row r="42" spans="1:6" x14ac:dyDescent="0.25">
      <c r="A42" s="37" t="s">
        <v>76</v>
      </c>
      <c r="B42" s="177">
        <v>0</v>
      </c>
      <c r="C42" s="177">
        <v>0</v>
      </c>
      <c r="D42" s="35" t="s">
        <v>77</v>
      </c>
      <c r="E42" s="176">
        <f>SUM(E43:E45)</f>
        <v>0</v>
      </c>
      <c r="F42" s="176">
        <f>SUM(F43:F45)</f>
        <v>0</v>
      </c>
    </row>
    <row r="43" spans="1:6" x14ac:dyDescent="0.25">
      <c r="A43" s="37" t="s">
        <v>78</v>
      </c>
      <c r="B43" s="177">
        <v>0</v>
      </c>
      <c r="C43" s="177">
        <v>0</v>
      </c>
      <c r="D43" s="37" t="s">
        <v>79</v>
      </c>
      <c r="E43" s="177">
        <v>0</v>
      </c>
      <c r="F43" s="177">
        <v>0</v>
      </c>
    </row>
    <row r="44" spans="1:6" x14ac:dyDescent="0.25">
      <c r="A44" s="37" t="s">
        <v>80</v>
      </c>
      <c r="B44" s="177">
        <v>0</v>
      </c>
      <c r="C44" s="177">
        <v>0</v>
      </c>
      <c r="D44" s="37" t="s">
        <v>81</v>
      </c>
      <c r="E44" s="177">
        <v>0</v>
      </c>
      <c r="F44" s="177">
        <v>0</v>
      </c>
    </row>
    <row r="45" spans="1:6" x14ac:dyDescent="0.25">
      <c r="A45" s="37" t="s">
        <v>82</v>
      </c>
      <c r="B45" s="177">
        <v>0</v>
      </c>
      <c r="C45" s="177">
        <v>0</v>
      </c>
      <c r="D45" s="37" t="s">
        <v>83</v>
      </c>
      <c r="E45" s="177">
        <v>0</v>
      </c>
      <c r="F45" s="177">
        <v>0</v>
      </c>
    </row>
    <row r="46" spans="1:6" x14ac:dyDescent="0.25">
      <c r="A46" s="34"/>
      <c r="B46" s="178"/>
      <c r="C46" s="178"/>
      <c r="D46" s="34"/>
      <c r="E46" s="178"/>
      <c r="F46" s="178"/>
    </row>
    <row r="47" spans="1:6" x14ac:dyDescent="0.25">
      <c r="A47" s="3" t="s">
        <v>84</v>
      </c>
      <c r="B47" s="179">
        <f>B9+B17+B25+B31+B37+B38+B41</f>
        <v>4371394.1899999995</v>
      </c>
      <c r="C47" s="179">
        <f>C9+C17+C25+C31+C37+C38+C41</f>
        <v>4437775.07</v>
      </c>
      <c r="D47" s="2" t="s">
        <v>85</v>
      </c>
      <c r="E47" s="179">
        <f>E9+E19+E23+E26+E27+E31+E38+E42</f>
        <v>768140.78</v>
      </c>
      <c r="F47" s="179">
        <f>F9+F19+F23+F26+F27+F31+F38+F42</f>
        <v>1204601.81</v>
      </c>
    </row>
    <row r="48" spans="1:6" x14ac:dyDescent="0.25">
      <c r="A48" s="34"/>
      <c r="B48" s="98"/>
      <c r="C48" s="98"/>
      <c r="D48" s="34"/>
      <c r="E48" s="98"/>
      <c r="F48" s="98"/>
    </row>
    <row r="49" spans="1:6" x14ac:dyDescent="0.25">
      <c r="A49" s="2" t="s">
        <v>86</v>
      </c>
      <c r="B49" s="98"/>
      <c r="C49" s="98"/>
      <c r="D49" s="2" t="s">
        <v>87</v>
      </c>
      <c r="E49" s="178"/>
      <c r="F49" s="178"/>
    </row>
    <row r="50" spans="1:6" x14ac:dyDescent="0.25">
      <c r="A50" s="35" t="s">
        <v>88</v>
      </c>
      <c r="B50" s="97">
        <v>0</v>
      </c>
      <c r="C50" s="97">
        <v>0</v>
      </c>
      <c r="D50" s="35" t="s">
        <v>89</v>
      </c>
      <c r="E50" s="177">
        <v>0</v>
      </c>
      <c r="F50" s="177">
        <v>0</v>
      </c>
    </row>
    <row r="51" spans="1:6" x14ac:dyDescent="0.25">
      <c r="A51" s="35" t="s">
        <v>90</v>
      </c>
      <c r="B51" s="97">
        <v>0</v>
      </c>
      <c r="C51" s="97">
        <v>0</v>
      </c>
      <c r="D51" s="35" t="s">
        <v>91</v>
      </c>
      <c r="E51" s="177">
        <v>0</v>
      </c>
      <c r="F51" s="177">
        <v>0</v>
      </c>
    </row>
    <row r="52" spans="1:6" x14ac:dyDescent="0.25">
      <c r="A52" s="35" t="s">
        <v>92</v>
      </c>
      <c r="B52" s="97">
        <v>0</v>
      </c>
      <c r="C52" s="97">
        <v>0</v>
      </c>
      <c r="D52" s="35" t="s">
        <v>93</v>
      </c>
      <c r="E52" s="177">
        <v>0</v>
      </c>
      <c r="F52" s="177">
        <v>0</v>
      </c>
    </row>
    <row r="53" spans="1:6" x14ac:dyDescent="0.25">
      <c r="A53" s="35" t="s">
        <v>94</v>
      </c>
      <c r="B53" s="97">
        <v>1858509.09</v>
      </c>
      <c r="C53" s="97">
        <v>1424508.09</v>
      </c>
      <c r="D53" s="35" t="s">
        <v>95</v>
      </c>
      <c r="E53" s="177">
        <v>0</v>
      </c>
      <c r="F53" s="177">
        <v>0</v>
      </c>
    </row>
    <row r="54" spans="1:6" x14ac:dyDescent="0.25">
      <c r="A54" s="35" t="s">
        <v>96</v>
      </c>
      <c r="B54" s="97">
        <v>26050</v>
      </c>
      <c r="C54" s="97">
        <v>26050</v>
      </c>
      <c r="D54" s="35" t="s">
        <v>97</v>
      </c>
      <c r="E54" s="177">
        <v>0</v>
      </c>
      <c r="F54" s="177">
        <v>0</v>
      </c>
    </row>
    <row r="55" spans="1:6" x14ac:dyDescent="0.25">
      <c r="A55" s="35" t="s">
        <v>98</v>
      </c>
      <c r="B55" s="97">
        <v>-1191211.3899999999</v>
      </c>
      <c r="C55" s="97">
        <v>-1144508.52</v>
      </c>
      <c r="D55" s="39" t="s">
        <v>99</v>
      </c>
      <c r="E55" s="177">
        <v>0</v>
      </c>
      <c r="F55" s="177">
        <v>0</v>
      </c>
    </row>
    <row r="56" spans="1:6" x14ac:dyDescent="0.25">
      <c r="A56" s="35" t="s">
        <v>100</v>
      </c>
      <c r="B56" s="97">
        <v>0</v>
      </c>
      <c r="C56" s="97">
        <v>0</v>
      </c>
      <c r="D56" s="34"/>
      <c r="E56" s="178"/>
      <c r="F56" s="178"/>
    </row>
    <row r="57" spans="1:6" x14ac:dyDescent="0.25">
      <c r="A57" s="35" t="s">
        <v>101</v>
      </c>
      <c r="B57" s="97">
        <v>0</v>
      </c>
      <c r="C57" s="97">
        <v>0</v>
      </c>
      <c r="D57" s="2" t="s">
        <v>102</v>
      </c>
      <c r="E57" s="179">
        <f>SUM(E50:E55)</f>
        <v>0</v>
      </c>
      <c r="F57" s="179">
        <f>SUM(F50:F55)</f>
        <v>0</v>
      </c>
    </row>
    <row r="58" spans="1:6" x14ac:dyDescent="0.25">
      <c r="A58" s="35" t="s">
        <v>103</v>
      </c>
      <c r="B58" s="97">
        <v>0</v>
      </c>
      <c r="C58" s="97">
        <v>0</v>
      </c>
      <c r="D58" s="34"/>
      <c r="E58" s="178"/>
      <c r="F58" s="178"/>
    </row>
    <row r="59" spans="1:6" x14ac:dyDescent="0.25">
      <c r="A59" s="34"/>
      <c r="B59" s="98"/>
      <c r="C59" s="98"/>
      <c r="D59" s="2" t="s">
        <v>104</v>
      </c>
      <c r="E59" s="179">
        <f>E47+E57</f>
        <v>768140.78</v>
      </c>
      <c r="F59" s="179">
        <f>F47+F57</f>
        <v>1204601.81</v>
      </c>
    </row>
    <row r="60" spans="1:6" x14ac:dyDescent="0.25">
      <c r="A60" s="3" t="s">
        <v>105</v>
      </c>
      <c r="B60" s="99">
        <f>SUM(B50:B58)</f>
        <v>693347.70000000019</v>
      </c>
      <c r="C60" s="99">
        <f>SUM(C50:C58)</f>
        <v>306049.57000000007</v>
      </c>
      <c r="D60" s="34"/>
      <c r="E60" s="178"/>
      <c r="F60" s="178"/>
    </row>
    <row r="61" spans="1:6" x14ac:dyDescent="0.25">
      <c r="A61" s="34"/>
      <c r="B61" s="98"/>
      <c r="C61" s="98"/>
      <c r="D61" s="40" t="s">
        <v>106</v>
      </c>
      <c r="E61" s="178"/>
      <c r="F61" s="178"/>
    </row>
    <row r="62" spans="1:6" x14ac:dyDescent="0.25">
      <c r="A62" s="3" t="s">
        <v>107</v>
      </c>
      <c r="B62" s="99">
        <f>SUM(B47+B60)</f>
        <v>5064741.8899999997</v>
      </c>
      <c r="C62" s="99">
        <f>SUM(C47+C60)</f>
        <v>4743824.6400000006</v>
      </c>
      <c r="D62" s="34"/>
      <c r="E62" s="178"/>
      <c r="F62" s="178"/>
    </row>
    <row r="63" spans="1:6" x14ac:dyDescent="0.25">
      <c r="A63" s="34"/>
      <c r="B63" s="100"/>
      <c r="C63" s="100"/>
      <c r="D63" s="41" t="s">
        <v>108</v>
      </c>
      <c r="E63" s="176">
        <f>SUM(E64:E66)</f>
        <v>1</v>
      </c>
      <c r="F63" s="176">
        <f>SUM(F64:F66)</f>
        <v>0</v>
      </c>
    </row>
    <row r="64" spans="1:6" x14ac:dyDescent="0.25">
      <c r="A64" s="34"/>
      <c r="B64" s="100"/>
      <c r="C64" s="100"/>
      <c r="D64" s="35" t="s">
        <v>109</v>
      </c>
      <c r="E64" s="177">
        <v>0</v>
      </c>
      <c r="F64" s="177">
        <v>0</v>
      </c>
    </row>
    <row r="65" spans="1:6" x14ac:dyDescent="0.25">
      <c r="A65" s="34"/>
      <c r="B65" s="100"/>
      <c r="C65" s="100"/>
      <c r="D65" s="39" t="s">
        <v>110</v>
      </c>
      <c r="E65" s="177">
        <v>1</v>
      </c>
      <c r="F65" s="177">
        <v>0</v>
      </c>
    </row>
    <row r="66" spans="1:6" x14ac:dyDescent="0.25">
      <c r="A66" s="34"/>
      <c r="B66" s="100"/>
      <c r="C66" s="100"/>
      <c r="D66" s="35" t="s">
        <v>111</v>
      </c>
      <c r="E66" s="177">
        <v>0</v>
      </c>
      <c r="F66" s="177">
        <v>0</v>
      </c>
    </row>
    <row r="67" spans="1:6" x14ac:dyDescent="0.25">
      <c r="A67" s="34"/>
      <c r="B67" s="100"/>
      <c r="C67" s="100"/>
      <c r="D67" s="34"/>
      <c r="E67" s="178"/>
      <c r="F67" s="178"/>
    </row>
    <row r="68" spans="1:6" x14ac:dyDescent="0.25">
      <c r="A68" s="34"/>
      <c r="B68" s="100"/>
      <c r="C68" s="100"/>
      <c r="D68" s="41" t="s">
        <v>112</v>
      </c>
      <c r="E68" s="176">
        <f>SUM(E69:E73)</f>
        <v>4296600.1099999994</v>
      </c>
      <c r="F68" s="176">
        <f>SUM(F69:F73)</f>
        <v>3539222.83</v>
      </c>
    </row>
    <row r="69" spans="1:6" x14ac:dyDescent="0.25">
      <c r="A69" s="42"/>
      <c r="B69" s="100"/>
      <c r="C69" s="100"/>
      <c r="D69" s="35" t="s">
        <v>113</v>
      </c>
      <c r="E69" s="177">
        <v>756899.19</v>
      </c>
      <c r="F69" s="177">
        <v>634947.23</v>
      </c>
    </row>
    <row r="70" spans="1:6" x14ac:dyDescent="0.25">
      <c r="A70" s="42"/>
      <c r="B70" s="100"/>
      <c r="C70" s="100"/>
      <c r="D70" s="35" t="s">
        <v>114</v>
      </c>
      <c r="E70" s="177">
        <v>3539700.92</v>
      </c>
      <c r="F70" s="177">
        <v>2904275.6</v>
      </c>
    </row>
    <row r="71" spans="1:6" x14ac:dyDescent="0.25">
      <c r="A71" s="42"/>
      <c r="B71" s="100"/>
      <c r="C71" s="100"/>
      <c r="D71" s="35" t="s">
        <v>115</v>
      </c>
      <c r="E71" s="177">
        <v>0</v>
      </c>
      <c r="F71" s="177">
        <v>0</v>
      </c>
    </row>
    <row r="72" spans="1:6" x14ac:dyDescent="0.25">
      <c r="A72" s="42"/>
      <c r="B72" s="100"/>
      <c r="C72" s="100"/>
      <c r="D72" s="35" t="s">
        <v>116</v>
      </c>
      <c r="E72" s="177">
        <v>0</v>
      </c>
      <c r="F72" s="177">
        <v>0</v>
      </c>
    </row>
    <row r="73" spans="1:6" x14ac:dyDescent="0.25">
      <c r="A73" s="42"/>
      <c r="B73" s="100"/>
      <c r="C73" s="100"/>
      <c r="D73" s="35" t="s">
        <v>117</v>
      </c>
      <c r="E73" s="177">
        <v>0</v>
      </c>
      <c r="F73" s="177">
        <v>0</v>
      </c>
    </row>
    <row r="74" spans="1:6" x14ac:dyDescent="0.25">
      <c r="A74" s="42"/>
      <c r="B74" s="100"/>
      <c r="C74" s="100"/>
      <c r="D74" s="34"/>
      <c r="E74" s="178"/>
      <c r="F74" s="178"/>
    </row>
    <row r="75" spans="1:6" x14ac:dyDescent="0.25">
      <c r="A75" s="42"/>
      <c r="B75" s="100"/>
      <c r="C75" s="100"/>
      <c r="D75" s="41" t="s">
        <v>118</v>
      </c>
      <c r="E75" s="176">
        <f>E76+E77</f>
        <v>0</v>
      </c>
      <c r="F75" s="176">
        <f>F76+F77</f>
        <v>0</v>
      </c>
    </row>
    <row r="76" spans="1:6" x14ac:dyDescent="0.25">
      <c r="A76" s="42"/>
      <c r="B76" s="100"/>
      <c r="C76" s="100"/>
      <c r="D76" s="35" t="s">
        <v>119</v>
      </c>
      <c r="E76" s="177">
        <v>0</v>
      </c>
      <c r="F76" s="177">
        <v>0</v>
      </c>
    </row>
    <row r="77" spans="1:6" x14ac:dyDescent="0.25">
      <c r="A77" s="42"/>
      <c r="B77" s="100"/>
      <c r="C77" s="100"/>
      <c r="D77" s="35" t="s">
        <v>120</v>
      </c>
      <c r="E77" s="177">
        <v>0</v>
      </c>
      <c r="F77" s="177">
        <v>0</v>
      </c>
    </row>
    <row r="78" spans="1:6" x14ac:dyDescent="0.25">
      <c r="A78" s="42"/>
      <c r="B78" s="100"/>
      <c r="C78" s="100"/>
      <c r="D78" s="34"/>
      <c r="E78" s="178"/>
      <c r="F78" s="178"/>
    </row>
    <row r="79" spans="1:6" x14ac:dyDescent="0.25">
      <c r="A79" s="42"/>
      <c r="B79" s="100"/>
      <c r="C79" s="100"/>
      <c r="D79" s="2" t="s">
        <v>121</v>
      </c>
      <c r="E79" s="179">
        <f>E63+E68+E75</f>
        <v>4296601.1099999994</v>
      </c>
      <c r="F79" s="179">
        <f>F63+F68+F75</f>
        <v>3539222.83</v>
      </c>
    </row>
    <row r="80" spans="1:6" x14ac:dyDescent="0.25">
      <c r="A80" s="42"/>
      <c r="B80" s="100"/>
      <c r="C80" s="100"/>
      <c r="D80" s="34"/>
      <c r="E80" s="178"/>
      <c r="F80" s="178"/>
    </row>
    <row r="81" spans="1:6" x14ac:dyDescent="0.25">
      <c r="A81" s="42"/>
      <c r="B81" s="100"/>
      <c r="C81" s="100"/>
      <c r="D81" s="2" t="s">
        <v>122</v>
      </c>
      <c r="E81" s="179">
        <f>E59+E79</f>
        <v>5064741.8899999997</v>
      </c>
      <c r="F81" s="179">
        <f>F59+F79</f>
        <v>4743824.6400000006</v>
      </c>
    </row>
    <row r="82" spans="1:6" x14ac:dyDescent="0.25">
      <c r="A82" s="43"/>
      <c r="B82" s="101"/>
      <c r="C82" s="101"/>
      <c r="D82" s="44"/>
      <c r="E82" s="45"/>
      <c r="F82" s="45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59:C62 B9:C9 B46:C49 B17:C17 B25:C25 B31:C31 B38:C38 B41:C41 E42:F42 E78:F81 E47:F47 E9:F9 E19:F19 E23:F23 E27:F27 E31:F31 E38:F38 E56:F63 E67:F68 E74:F75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CFD5-F7AF-4024-BED7-D54E1BC1BB80}">
  <dimension ref="A1:G36"/>
  <sheetViews>
    <sheetView zoomScale="80" zoomScaleNormal="80" workbookViewId="0">
      <selection activeCell="A4" sqref="A4:G4"/>
    </sheetView>
  </sheetViews>
  <sheetFormatPr baseColWidth="10" defaultColWidth="11" defaultRowHeight="15" x14ac:dyDescent="0.25"/>
  <cols>
    <col min="1" max="1" width="92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4" t="s">
        <v>495</v>
      </c>
      <c r="B1" s="197"/>
      <c r="C1" s="197"/>
      <c r="D1" s="197"/>
      <c r="E1" s="197"/>
      <c r="F1" s="197"/>
      <c r="G1" s="198"/>
    </row>
    <row r="2" spans="1:7" x14ac:dyDescent="0.25">
      <c r="A2" s="220" t="s">
        <v>544</v>
      </c>
      <c r="B2" s="221"/>
      <c r="C2" s="221"/>
      <c r="D2" s="221"/>
      <c r="E2" s="221"/>
      <c r="F2" s="221"/>
      <c r="G2" s="221"/>
    </row>
    <row r="3" spans="1:7" x14ac:dyDescent="0.25">
      <c r="A3" s="222" t="s">
        <v>496</v>
      </c>
      <c r="B3" s="223"/>
      <c r="C3" s="223"/>
      <c r="D3" s="223"/>
      <c r="E3" s="223"/>
      <c r="F3" s="223"/>
      <c r="G3" s="223"/>
    </row>
    <row r="4" spans="1:7" x14ac:dyDescent="0.25">
      <c r="A4" s="222" t="s">
        <v>2</v>
      </c>
      <c r="B4" s="223"/>
      <c r="C4" s="223"/>
      <c r="D4" s="223"/>
      <c r="E4" s="223"/>
      <c r="F4" s="223"/>
      <c r="G4" s="223"/>
    </row>
    <row r="5" spans="1:7" x14ac:dyDescent="0.25">
      <c r="A5" s="224" t="s">
        <v>444</v>
      </c>
      <c r="B5" s="225"/>
      <c r="C5" s="225"/>
      <c r="D5" s="225"/>
      <c r="E5" s="225"/>
      <c r="F5" s="225"/>
      <c r="G5" s="225"/>
    </row>
    <row r="6" spans="1:7" ht="15.75" customHeight="1" x14ac:dyDescent="0.25">
      <c r="A6" s="109" t="s">
        <v>5</v>
      </c>
      <c r="B6" s="110">
        <v>2026</v>
      </c>
      <c r="C6" s="111">
        <v>2027</v>
      </c>
      <c r="D6" s="111">
        <v>2028</v>
      </c>
      <c r="E6" s="111">
        <v>2029</v>
      </c>
      <c r="F6" s="111">
        <v>2030</v>
      </c>
      <c r="G6" s="111">
        <v>2031</v>
      </c>
    </row>
    <row r="7" spans="1:7" ht="15.75" customHeight="1" x14ac:dyDescent="0.25">
      <c r="A7" s="186" t="s">
        <v>545</v>
      </c>
      <c r="B7" s="25">
        <f>SUM(B8:B19)</f>
        <v>9222520.4499999993</v>
      </c>
      <c r="C7" s="25">
        <f t="shared" ref="C7:G7" si="0">SUM(C8:C19)</f>
        <v>9609157.3880000003</v>
      </c>
      <c r="D7" s="25">
        <f t="shared" si="0"/>
        <v>9993523.6835200004</v>
      </c>
      <c r="E7" s="25">
        <f t="shared" si="0"/>
        <v>10393264.6308608</v>
      </c>
      <c r="F7" s="25">
        <f t="shared" si="0"/>
        <v>10808995.216095231</v>
      </c>
      <c r="G7" s="25">
        <f t="shared" si="0"/>
        <v>11241355.024739042</v>
      </c>
    </row>
    <row r="8" spans="1:7" x14ac:dyDescent="0.25">
      <c r="A8" s="187" t="s">
        <v>445</v>
      </c>
      <c r="B8" s="36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x14ac:dyDescent="0.25">
      <c r="A9" s="187" t="s">
        <v>446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x14ac:dyDescent="0.25">
      <c r="A10" s="187" t="s">
        <v>447</v>
      </c>
      <c r="B10" s="36">
        <v>0</v>
      </c>
      <c r="C10" s="184">
        <v>0</v>
      </c>
      <c r="D10" s="184">
        <v>0</v>
      </c>
      <c r="E10" s="184">
        <v>0</v>
      </c>
      <c r="F10" s="184">
        <v>0</v>
      </c>
      <c r="G10" s="184">
        <v>0</v>
      </c>
    </row>
    <row r="11" spans="1:7" x14ac:dyDescent="0.25">
      <c r="A11" s="187" t="s">
        <v>448</v>
      </c>
      <c r="B11" s="36">
        <v>0</v>
      </c>
      <c r="C11" s="184">
        <v>0</v>
      </c>
      <c r="D11" s="184">
        <v>0</v>
      </c>
      <c r="E11" s="184">
        <v>0</v>
      </c>
      <c r="F11" s="184">
        <v>0</v>
      </c>
      <c r="G11" s="184">
        <v>0</v>
      </c>
    </row>
    <row r="12" spans="1:7" x14ac:dyDescent="0.25">
      <c r="A12" s="187" t="s">
        <v>449</v>
      </c>
      <c r="B12" s="36">
        <v>0</v>
      </c>
      <c r="C12" s="184">
        <v>0</v>
      </c>
      <c r="D12" s="184">
        <v>0</v>
      </c>
      <c r="E12" s="184">
        <v>0</v>
      </c>
      <c r="F12" s="184">
        <v>0</v>
      </c>
      <c r="G12" s="184">
        <v>0</v>
      </c>
    </row>
    <row r="13" spans="1:7" x14ac:dyDescent="0.25">
      <c r="A13" s="187" t="s">
        <v>450</v>
      </c>
      <c r="B13" s="36">
        <v>0</v>
      </c>
      <c r="C13" s="184">
        <v>0</v>
      </c>
      <c r="D13" s="184">
        <v>0</v>
      </c>
      <c r="E13" s="184">
        <v>0</v>
      </c>
      <c r="F13" s="184">
        <v>0</v>
      </c>
      <c r="G13" s="184">
        <v>0</v>
      </c>
    </row>
    <row r="14" spans="1:7" x14ac:dyDescent="0.25">
      <c r="A14" s="188" t="s">
        <v>451</v>
      </c>
      <c r="B14" s="36">
        <v>6984.5</v>
      </c>
      <c r="C14" s="184">
        <v>25000</v>
      </c>
      <c r="D14" s="184">
        <f>C14*1.04</f>
        <v>26000</v>
      </c>
      <c r="E14" s="184">
        <f t="shared" ref="E14:G14" si="1">D14*1.04</f>
        <v>27040</v>
      </c>
      <c r="F14" s="184">
        <f t="shared" si="1"/>
        <v>28121.600000000002</v>
      </c>
      <c r="G14" s="184">
        <f t="shared" si="1"/>
        <v>29246.464000000004</v>
      </c>
    </row>
    <row r="15" spans="1:7" x14ac:dyDescent="0.25">
      <c r="A15" s="187" t="s">
        <v>452</v>
      </c>
      <c r="B15" s="36">
        <v>0</v>
      </c>
      <c r="C15" s="184">
        <v>0</v>
      </c>
      <c r="D15" s="184">
        <v>0</v>
      </c>
      <c r="E15" s="184">
        <v>0</v>
      </c>
      <c r="F15" s="184">
        <v>0</v>
      </c>
      <c r="G15" s="184">
        <v>0</v>
      </c>
    </row>
    <row r="16" spans="1:7" x14ac:dyDescent="0.25">
      <c r="A16" s="187" t="s">
        <v>453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x14ac:dyDescent="0.25">
      <c r="A17" s="187" t="s">
        <v>454</v>
      </c>
      <c r="B17" s="36">
        <v>9215535.9499999993</v>
      </c>
      <c r="C17" s="183">
        <f>B17*1.04</f>
        <v>9584157.3880000003</v>
      </c>
      <c r="D17" s="183">
        <f t="shared" ref="D17:G17" si="2">C17*1.04</f>
        <v>9967523.6835200004</v>
      </c>
      <c r="E17" s="183">
        <f t="shared" si="2"/>
        <v>10366224.6308608</v>
      </c>
      <c r="F17" s="183">
        <f t="shared" si="2"/>
        <v>10780873.616095232</v>
      </c>
      <c r="G17" s="183">
        <f t="shared" si="2"/>
        <v>11212108.560739042</v>
      </c>
    </row>
    <row r="18" spans="1:7" x14ac:dyDescent="0.25">
      <c r="A18" s="187" t="s">
        <v>455</v>
      </c>
      <c r="B18" s="184">
        <v>0</v>
      </c>
      <c r="C18" s="184">
        <v>0</v>
      </c>
      <c r="D18" s="184">
        <v>0</v>
      </c>
      <c r="E18" s="184">
        <v>0</v>
      </c>
      <c r="F18" s="184">
        <v>0</v>
      </c>
      <c r="G18" s="184">
        <v>0</v>
      </c>
    </row>
    <row r="19" spans="1:7" x14ac:dyDescent="0.25">
      <c r="A19" s="189" t="s">
        <v>456</v>
      </c>
      <c r="B19" s="184">
        <v>0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</row>
    <row r="20" spans="1:7" x14ac:dyDescent="0.25">
      <c r="A20" s="187"/>
      <c r="B20" s="184">
        <v>0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</row>
    <row r="21" spans="1:7" x14ac:dyDescent="0.25">
      <c r="A21" s="190" t="s">
        <v>546</v>
      </c>
      <c r="B21" s="182">
        <v>0</v>
      </c>
      <c r="C21" s="182">
        <v>0</v>
      </c>
      <c r="D21" s="182">
        <v>0</v>
      </c>
      <c r="E21" s="182">
        <v>0</v>
      </c>
      <c r="F21" s="182">
        <v>0</v>
      </c>
      <c r="G21" s="182">
        <v>0</v>
      </c>
    </row>
    <row r="22" spans="1:7" x14ac:dyDescent="0.25">
      <c r="A22" s="187" t="s">
        <v>458</v>
      </c>
      <c r="B22" s="184">
        <v>0</v>
      </c>
      <c r="C22" s="184">
        <v>0</v>
      </c>
      <c r="D22" s="184">
        <v>0</v>
      </c>
      <c r="E22" s="184">
        <v>0</v>
      </c>
      <c r="F22" s="184">
        <v>0</v>
      </c>
      <c r="G22" s="184">
        <v>0</v>
      </c>
    </row>
    <row r="23" spans="1:7" x14ac:dyDescent="0.25">
      <c r="A23" s="187" t="s">
        <v>459</v>
      </c>
      <c r="B23" s="184">
        <v>0</v>
      </c>
      <c r="C23" s="184">
        <v>0</v>
      </c>
      <c r="D23" s="184">
        <v>0</v>
      </c>
      <c r="E23" s="184">
        <v>0</v>
      </c>
      <c r="F23" s="184">
        <v>0</v>
      </c>
      <c r="G23" s="184">
        <v>0</v>
      </c>
    </row>
    <row r="24" spans="1:7" x14ac:dyDescent="0.25">
      <c r="A24" s="187" t="s">
        <v>460</v>
      </c>
      <c r="B24" s="184">
        <v>0</v>
      </c>
      <c r="C24" s="184">
        <v>0</v>
      </c>
      <c r="D24" s="184">
        <v>0</v>
      </c>
      <c r="E24" s="184">
        <v>0</v>
      </c>
      <c r="F24" s="184">
        <v>0</v>
      </c>
      <c r="G24" s="184">
        <v>0</v>
      </c>
    </row>
    <row r="25" spans="1:7" x14ac:dyDescent="0.25">
      <c r="A25" s="188" t="s">
        <v>461</v>
      </c>
      <c r="B25" s="184">
        <v>0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</row>
    <row r="26" spans="1:7" x14ac:dyDescent="0.25">
      <c r="A26" s="188" t="s">
        <v>462</v>
      </c>
      <c r="B26" s="184">
        <v>0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</row>
    <row r="27" spans="1:7" ht="14.45" customHeight="1" x14ac:dyDescent="0.25">
      <c r="A27" s="191"/>
      <c r="B27" s="183">
        <v>0</v>
      </c>
      <c r="C27" s="183">
        <v>0</v>
      </c>
      <c r="D27" s="183">
        <v>0</v>
      </c>
      <c r="E27" s="183">
        <v>0</v>
      </c>
      <c r="F27" s="183">
        <v>0</v>
      </c>
      <c r="G27" s="183">
        <v>0</v>
      </c>
    </row>
    <row r="28" spans="1:7" x14ac:dyDescent="0.25">
      <c r="A28" s="190" t="s">
        <v>547</v>
      </c>
      <c r="B28" s="182">
        <v>0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</row>
    <row r="29" spans="1:7" x14ac:dyDescent="0.25">
      <c r="A29" s="187" t="s">
        <v>548</v>
      </c>
      <c r="B29" s="184">
        <v>0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</row>
    <row r="30" spans="1:7" x14ac:dyDescent="0.25">
      <c r="A30" s="192"/>
      <c r="B30" s="131">
        <v>0</v>
      </c>
      <c r="C30" s="131">
        <v>0</v>
      </c>
      <c r="D30" s="131">
        <v>0</v>
      </c>
      <c r="E30" s="131">
        <v>0</v>
      </c>
      <c r="F30" s="131">
        <v>0</v>
      </c>
      <c r="G30" s="131">
        <v>0</v>
      </c>
    </row>
    <row r="31" spans="1:7" x14ac:dyDescent="0.25">
      <c r="A31" s="190" t="s">
        <v>549</v>
      </c>
      <c r="B31" s="130">
        <v>0</v>
      </c>
      <c r="C31" s="130">
        <v>0</v>
      </c>
      <c r="D31" s="130">
        <v>0</v>
      </c>
      <c r="E31" s="130">
        <v>0</v>
      </c>
      <c r="F31" s="130">
        <v>0</v>
      </c>
      <c r="G31" s="130">
        <v>0</v>
      </c>
    </row>
    <row r="32" spans="1:7" x14ac:dyDescent="0.25">
      <c r="A32" s="192"/>
      <c r="B32" s="131">
        <v>0</v>
      </c>
      <c r="C32" s="131">
        <v>0</v>
      </c>
      <c r="D32" s="131">
        <v>0</v>
      </c>
      <c r="E32" s="131">
        <v>0</v>
      </c>
      <c r="F32" s="131">
        <v>0</v>
      </c>
      <c r="G32" s="131">
        <v>0</v>
      </c>
    </row>
    <row r="33" spans="1:7" x14ac:dyDescent="0.25">
      <c r="A33" s="193" t="s">
        <v>292</v>
      </c>
      <c r="B33" s="131">
        <v>0</v>
      </c>
      <c r="C33" s="131">
        <v>0</v>
      </c>
      <c r="D33" s="131">
        <v>0</v>
      </c>
      <c r="E33" s="131">
        <v>0</v>
      </c>
      <c r="F33" s="131">
        <v>0</v>
      </c>
      <c r="G33" s="131">
        <v>0</v>
      </c>
    </row>
    <row r="34" spans="1:7" x14ac:dyDescent="0.25">
      <c r="A34" s="115" t="s">
        <v>463</v>
      </c>
      <c r="B34" s="131">
        <v>0</v>
      </c>
      <c r="C34" s="131">
        <v>0</v>
      </c>
      <c r="D34" s="131">
        <v>0</v>
      </c>
      <c r="E34" s="131">
        <v>0</v>
      </c>
      <c r="F34" s="131">
        <v>0</v>
      </c>
      <c r="G34" s="131">
        <v>0</v>
      </c>
    </row>
    <row r="35" spans="1:7" ht="30" x14ac:dyDescent="0.25">
      <c r="A35" s="115" t="s">
        <v>294</v>
      </c>
      <c r="B35" s="131">
        <v>0</v>
      </c>
      <c r="C35" s="131">
        <v>0</v>
      </c>
      <c r="D35" s="131">
        <v>0</v>
      </c>
      <c r="E35" s="131">
        <v>0</v>
      </c>
      <c r="F35" s="131">
        <v>0</v>
      </c>
      <c r="G35" s="131">
        <v>0</v>
      </c>
    </row>
    <row r="36" spans="1:7" x14ac:dyDescent="0.25">
      <c r="A36" s="194" t="s">
        <v>464</v>
      </c>
      <c r="B36" s="195">
        <f>B7+B21</f>
        <v>9222520.4499999993</v>
      </c>
      <c r="C36" s="195">
        <f t="shared" ref="C36:G36" si="3">C7+C21</f>
        <v>9609157.3880000003</v>
      </c>
      <c r="D36" s="195">
        <f t="shared" si="3"/>
        <v>9993523.6835200004</v>
      </c>
      <c r="E36" s="195">
        <f t="shared" si="3"/>
        <v>10393264.6308608</v>
      </c>
      <c r="F36" s="195">
        <f t="shared" si="3"/>
        <v>10808995.216095231</v>
      </c>
      <c r="G36" s="195">
        <f t="shared" si="3"/>
        <v>11241355.024739042</v>
      </c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7 C16:G16 C7:G9" xr:uid="{223E56CF-779A-42FC-B01E-6D9BCD7EB5C9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D15" sqref="D15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4" t="s">
        <v>465</v>
      </c>
      <c r="B1" s="197"/>
      <c r="C1" s="197"/>
      <c r="D1" s="197"/>
      <c r="E1" s="197"/>
      <c r="F1" s="197"/>
      <c r="G1" s="198"/>
    </row>
    <row r="2" spans="1:7" x14ac:dyDescent="0.25">
      <c r="A2" s="199" t="str">
        <f>'Formato 1'!A2</f>
        <v xml:space="preserve"> INSTITUTO MUNICIPAL DE PLANEACIÓN DE GUANAJUATO, GTO.</v>
      </c>
      <c r="B2" s="200"/>
      <c r="C2" s="200"/>
      <c r="D2" s="200"/>
      <c r="E2" s="200"/>
      <c r="F2" s="200"/>
      <c r="G2" s="201"/>
    </row>
    <row r="3" spans="1:7" x14ac:dyDescent="0.25">
      <c r="A3" s="202" t="s">
        <v>466</v>
      </c>
      <c r="B3" s="203"/>
      <c r="C3" s="203"/>
      <c r="D3" s="203"/>
      <c r="E3" s="203"/>
      <c r="F3" s="203"/>
      <c r="G3" s="204"/>
    </row>
    <row r="4" spans="1:7" x14ac:dyDescent="0.25">
      <c r="A4" s="202" t="s">
        <v>2</v>
      </c>
      <c r="B4" s="203"/>
      <c r="C4" s="203"/>
      <c r="D4" s="203"/>
      <c r="E4" s="203"/>
      <c r="F4" s="203"/>
      <c r="G4" s="204"/>
    </row>
    <row r="5" spans="1:7" x14ac:dyDescent="0.25">
      <c r="A5" s="205" t="s">
        <v>444</v>
      </c>
      <c r="B5" s="206"/>
      <c r="C5" s="206"/>
      <c r="D5" s="206"/>
      <c r="E5" s="206"/>
      <c r="F5" s="206"/>
      <c r="G5" s="207"/>
    </row>
    <row r="6" spans="1:7" x14ac:dyDescent="0.25">
      <c r="A6" s="90" t="s">
        <v>5</v>
      </c>
      <c r="B6" s="7">
        <v>2026</v>
      </c>
      <c r="C6" s="28">
        <f>B6+1</f>
        <v>2027</v>
      </c>
      <c r="D6" s="28">
        <f t="shared" ref="D6:G6" si="0">C6+1</f>
        <v>2028</v>
      </c>
      <c r="E6" s="28">
        <f t="shared" si="0"/>
        <v>2029</v>
      </c>
      <c r="F6" s="28">
        <f t="shared" si="0"/>
        <v>2030</v>
      </c>
      <c r="G6" s="28">
        <f t="shared" si="0"/>
        <v>2031</v>
      </c>
    </row>
    <row r="7" spans="1:7" ht="15.75" customHeight="1" x14ac:dyDescent="0.25">
      <c r="A7" s="21" t="s">
        <v>467</v>
      </c>
      <c r="B7" s="180">
        <v>8861092.25</v>
      </c>
      <c r="C7" s="185">
        <v>9215535.9399999995</v>
      </c>
      <c r="D7" s="185">
        <v>9584157.3800000008</v>
      </c>
      <c r="E7" s="185">
        <v>9967523.6699999999</v>
      </c>
      <c r="F7" s="185">
        <v>10366224.619999999</v>
      </c>
      <c r="G7" s="89">
        <v>10780873.6</v>
      </c>
    </row>
    <row r="8" spans="1:7" x14ac:dyDescent="0.25">
      <c r="A8" s="46" t="s">
        <v>468</v>
      </c>
      <c r="B8" s="181">
        <v>7906092.25</v>
      </c>
      <c r="C8" s="181">
        <v>8222335.9400000004</v>
      </c>
      <c r="D8" s="181">
        <v>8551229.3800000008</v>
      </c>
      <c r="E8" s="181">
        <v>8893278.5500000007</v>
      </c>
      <c r="F8" s="181">
        <v>9249009.6899999995</v>
      </c>
      <c r="G8" s="53">
        <v>9618970.0776000004</v>
      </c>
    </row>
    <row r="9" spans="1:7" ht="15.75" customHeight="1" x14ac:dyDescent="0.25">
      <c r="A9" s="46" t="s">
        <v>469</v>
      </c>
      <c r="B9" s="181">
        <v>185000</v>
      </c>
      <c r="C9" s="181">
        <v>192400</v>
      </c>
      <c r="D9" s="181">
        <v>200096</v>
      </c>
      <c r="E9" s="181">
        <v>208099.84</v>
      </c>
      <c r="F9" s="181">
        <v>216423.83</v>
      </c>
      <c r="G9" s="53">
        <v>225080.78320000001</v>
      </c>
    </row>
    <row r="10" spans="1:7" x14ac:dyDescent="0.25">
      <c r="A10" s="46" t="s">
        <v>470</v>
      </c>
      <c r="B10" s="181">
        <v>770000</v>
      </c>
      <c r="C10" s="181">
        <v>800800</v>
      </c>
      <c r="D10" s="181">
        <v>832832</v>
      </c>
      <c r="E10" s="181">
        <v>866145.28000000003</v>
      </c>
      <c r="F10" s="181">
        <v>900791.09900000005</v>
      </c>
      <c r="G10" s="53">
        <v>936822.74296000006</v>
      </c>
    </row>
    <row r="11" spans="1:7" x14ac:dyDescent="0.25">
      <c r="A11" s="46" t="s">
        <v>471</v>
      </c>
      <c r="B11" s="53">
        <v>0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</row>
    <row r="12" spans="1:7" x14ac:dyDescent="0.25">
      <c r="A12" s="46" t="s">
        <v>472</v>
      </c>
      <c r="B12" s="53">
        <v>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</row>
    <row r="13" spans="1:7" x14ac:dyDescent="0.25">
      <c r="A13" s="46" t="s">
        <v>473</v>
      </c>
      <c r="B13" s="53">
        <v>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</row>
    <row r="14" spans="1:7" x14ac:dyDescent="0.25">
      <c r="A14" s="47" t="s">
        <v>474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</row>
    <row r="15" spans="1:7" x14ac:dyDescent="0.25">
      <c r="A15" s="46" t="s">
        <v>475</v>
      </c>
      <c r="B15" s="53">
        <v>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</row>
    <row r="16" spans="1:7" x14ac:dyDescent="0.25">
      <c r="A16" s="46" t="s">
        <v>476</v>
      </c>
      <c r="B16" s="53">
        <v>0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</row>
    <row r="17" spans="1:7" x14ac:dyDescent="0.25">
      <c r="A17" s="46"/>
      <c r="B17" s="53"/>
      <c r="C17" s="53"/>
      <c r="D17" s="53"/>
      <c r="E17" s="53"/>
      <c r="F17" s="53"/>
      <c r="G17" s="53"/>
    </row>
    <row r="18" spans="1:7" x14ac:dyDescent="0.25">
      <c r="A18" s="3" t="s">
        <v>477</v>
      </c>
      <c r="B18" s="89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</row>
    <row r="19" spans="1:7" x14ac:dyDescent="0.25">
      <c r="A19" s="46" t="s">
        <v>468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</row>
    <row r="20" spans="1:7" x14ac:dyDescent="0.25">
      <c r="A20" s="46" t="s">
        <v>469</v>
      </c>
      <c r="B20" s="54">
        <v>0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</row>
    <row r="21" spans="1:7" x14ac:dyDescent="0.25">
      <c r="A21" s="46" t="s">
        <v>470</v>
      </c>
      <c r="B21" s="54">
        <v>0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</row>
    <row r="22" spans="1:7" x14ac:dyDescent="0.25">
      <c r="A22" s="46" t="s">
        <v>471</v>
      </c>
      <c r="B22" s="54">
        <v>0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</row>
    <row r="23" spans="1:7" x14ac:dyDescent="0.25">
      <c r="A23" s="47" t="s">
        <v>472</v>
      </c>
      <c r="B23" s="54">
        <v>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</row>
    <row r="24" spans="1:7" x14ac:dyDescent="0.25">
      <c r="A24" s="47" t="s">
        <v>473</v>
      </c>
      <c r="B24" s="54">
        <v>0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</row>
    <row r="25" spans="1:7" x14ac:dyDescent="0.25">
      <c r="A25" s="47" t="s">
        <v>474</v>
      </c>
      <c r="B25" s="54">
        <v>0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</row>
    <row r="26" spans="1:7" x14ac:dyDescent="0.25">
      <c r="A26" s="47" t="s">
        <v>478</v>
      </c>
      <c r="B26" s="54">
        <v>0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</row>
    <row r="27" spans="1:7" x14ac:dyDescent="0.25">
      <c r="A27" s="47" t="s">
        <v>476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</row>
    <row r="28" spans="1:7" x14ac:dyDescent="0.25">
      <c r="A28" s="34" t="s">
        <v>457</v>
      </c>
      <c r="B28" s="56"/>
      <c r="C28" s="56"/>
      <c r="D28" s="56"/>
      <c r="E28" s="56"/>
      <c r="F28" s="56"/>
      <c r="G28" s="56"/>
    </row>
    <row r="29" spans="1:7" ht="14.45" customHeight="1" x14ac:dyDescent="0.25">
      <c r="A29" s="3" t="s">
        <v>479</v>
      </c>
      <c r="B29" s="89">
        <v>0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</row>
    <row r="30" spans="1:7" x14ac:dyDescent="0.25">
      <c r="A30" s="43"/>
      <c r="B30" s="43"/>
      <c r="C30" s="43"/>
      <c r="D30" s="43"/>
      <c r="E30" s="43"/>
      <c r="F30" s="43"/>
      <c r="G30" s="43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G6" sqref="G6:G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4" t="s">
        <v>480</v>
      </c>
      <c r="B1" s="197"/>
      <c r="C1" s="197"/>
      <c r="D1" s="197"/>
      <c r="E1" s="197"/>
      <c r="F1" s="197"/>
      <c r="G1" s="197"/>
    </row>
    <row r="2" spans="1:7" x14ac:dyDescent="0.25">
      <c r="A2" s="199" t="str">
        <f>'Formato 1'!A2</f>
        <v xml:space="preserve"> INSTITUTO MUNICIPAL DE PLANEACIÓN DE GUANAJUATO, GTO.</v>
      </c>
      <c r="B2" s="200"/>
      <c r="C2" s="200"/>
      <c r="D2" s="200"/>
      <c r="E2" s="200"/>
      <c r="F2" s="200"/>
      <c r="G2" s="201"/>
    </row>
    <row r="3" spans="1:7" x14ac:dyDescent="0.25">
      <c r="A3" s="202" t="s">
        <v>481</v>
      </c>
      <c r="B3" s="203"/>
      <c r="C3" s="203"/>
      <c r="D3" s="203"/>
      <c r="E3" s="203"/>
      <c r="F3" s="203"/>
      <c r="G3" s="204"/>
    </row>
    <row r="4" spans="1:7" x14ac:dyDescent="0.25">
      <c r="A4" s="202" t="s">
        <v>2</v>
      </c>
      <c r="B4" s="203"/>
      <c r="C4" s="203"/>
      <c r="D4" s="203"/>
      <c r="E4" s="203"/>
      <c r="F4" s="203"/>
      <c r="G4" s="204"/>
    </row>
    <row r="5" spans="1:7" x14ac:dyDescent="0.25">
      <c r="A5" s="90" t="s">
        <v>5</v>
      </c>
      <c r="B5" s="1">
        <v>2021</v>
      </c>
      <c r="C5" s="1">
        <v>2022</v>
      </c>
      <c r="D5" s="1">
        <v>2023</v>
      </c>
      <c r="E5" s="1">
        <v>2024</v>
      </c>
      <c r="F5" s="1">
        <v>2025</v>
      </c>
      <c r="G5" s="7">
        <v>2026</v>
      </c>
    </row>
    <row r="6" spans="1:7" ht="15.75" customHeight="1" x14ac:dyDescent="0.25">
      <c r="A6" s="21" t="s">
        <v>482</v>
      </c>
      <c r="B6" s="25">
        <f t="shared" ref="B6:G6" si="0">SUM(B7:B18)</f>
        <v>0</v>
      </c>
      <c r="C6" s="25">
        <f t="shared" si="0"/>
        <v>0</v>
      </c>
      <c r="D6" s="25">
        <f t="shared" si="0"/>
        <v>8805464.2699999996</v>
      </c>
      <c r="E6" s="25">
        <f t="shared" si="0"/>
        <v>8699520.9900000002</v>
      </c>
      <c r="F6" s="25">
        <f t="shared" si="0"/>
        <v>8861092.25</v>
      </c>
      <c r="G6" s="25">
        <f t="shared" si="0"/>
        <v>9222520.4499999993</v>
      </c>
    </row>
    <row r="7" spans="1:7" x14ac:dyDescent="0.25">
      <c r="A7" s="46" t="s">
        <v>445</v>
      </c>
      <c r="B7" s="36">
        <v>0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</row>
    <row r="8" spans="1:7" ht="15.75" customHeight="1" x14ac:dyDescent="0.25">
      <c r="A8" s="46" t="s">
        <v>446</v>
      </c>
      <c r="B8" s="36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x14ac:dyDescent="0.25">
      <c r="A9" s="46" t="s">
        <v>447</v>
      </c>
      <c r="B9" s="36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x14ac:dyDescent="0.25">
      <c r="A10" s="46" t="s">
        <v>448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x14ac:dyDescent="0.25">
      <c r="A11" s="46" t="s">
        <v>449</v>
      </c>
      <c r="B11" s="3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x14ac:dyDescent="0.25">
      <c r="A12" s="46" t="s">
        <v>450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x14ac:dyDescent="0.25">
      <c r="A13" s="47" t="s">
        <v>451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6984.5</v>
      </c>
    </row>
    <row r="14" spans="1:7" x14ac:dyDescent="0.25">
      <c r="A14" s="46" t="s">
        <v>452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25">
      <c r="A15" s="46" t="s">
        <v>453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x14ac:dyDescent="0.25">
      <c r="A16" s="46" t="s">
        <v>454</v>
      </c>
      <c r="B16" s="36">
        <v>0</v>
      </c>
      <c r="C16" s="36">
        <v>0</v>
      </c>
      <c r="D16" s="36">
        <v>8805464.2699999996</v>
      </c>
      <c r="E16" s="36">
        <v>8699520.9900000002</v>
      </c>
      <c r="F16" s="36">
        <v>8861092.25</v>
      </c>
      <c r="G16" s="36">
        <v>9215535.9499999993</v>
      </c>
    </row>
    <row r="17" spans="1:7" x14ac:dyDescent="0.25">
      <c r="A17" s="46" t="s">
        <v>455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x14ac:dyDescent="0.25">
      <c r="A18" s="66" t="s">
        <v>456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x14ac:dyDescent="0.25">
      <c r="A19" s="46"/>
      <c r="B19" s="38"/>
      <c r="C19" s="38"/>
      <c r="D19" s="38"/>
      <c r="E19" s="38"/>
      <c r="F19" s="38"/>
      <c r="G19" s="38"/>
    </row>
    <row r="20" spans="1:7" x14ac:dyDescent="0.25">
      <c r="A20" s="3" t="s">
        <v>483</v>
      </c>
      <c r="B20" s="4">
        <f t="shared" ref="B20:G20" si="1">SUM(B21:B25)</f>
        <v>0</v>
      </c>
      <c r="C20" s="4">
        <f t="shared" si="1"/>
        <v>0</v>
      </c>
      <c r="D20" s="4">
        <f t="shared" si="1"/>
        <v>0</v>
      </c>
      <c r="E20" s="4">
        <f t="shared" si="1"/>
        <v>0</v>
      </c>
      <c r="F20" s="4">
        <f t="shared" si="1"/>
        <v>0</v>
      </c>
      <c r="G20" s="4">
        <f t="shared" si="1"/>
        <v>0</v>
      </c>
    </row>
    <row r="21" spans="1:7" x14ac:dyDescent="0.25">
      <c r="A21" s="46" t="s">
        <v>458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x14ac:dyDescent="0.25">
      <c r="A22" s="46" t="s">
        <v>459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x14ac:dyDescent="0.25">
      <c r="A23" s="46" t="s">
        <v>460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0" x14ac:dyDescent="0.25">
      <c r="A24" s="47" t="s">
        <v>461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x14ac:dyDescent="0.25">
      <c r="A25" s="47" t="s">
        <v>462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x14ac:dyDescent="0.25">
      <c r="A26" s="55"/>
      <c r="B26" s="38"/>
      <c r="C26" s="38"/>
      <c r="D26" s="38"/>
      <c r="E26" s="38"/>
      <c r="F26" s="38"/>
      <c r="G26" s="38"/>
    </row>
    <row r="27" spans="1:7" x14ac:dyDescent="0.25">
      <c r="A27" s="3" t="s">
        <v>484</v>
      </c>
      <c r="B27" s="4">
        <f t="shared" ref="B27:G27" si="2">B28</f>
        <v>0</v>
      </c>
      <c r="C27" s="4">
        <f t="shared" si="2"/>
        <v>0</v>
      </c>
      <c r="D27" s="4">
        <f t="shared" si="2"/>
        <v>0</v>
      </c>
      <c r="E27" s="4">
        <f t="shared" si="2"/>
        <v>0</v>
      </c>
      <c r="F27" s="4">
        <f t="shared" si="2"/>
        <v>0</v>
      </c>
      <c r="G27" s="4">
        <f t="shared" si="2"/>
        <v>0</v>
      </c>
    </row>
    <row r="28" spans="1:7" x14ac:dyDescent="0.25">
      <c r="A28" s="46" t="s">
        <v>290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x14ac:dyDescent="0.25">
      <c r="A29" s="34"/>
      <c r="B29" s="38"/>
      <c r="C29" s="38"/>
      <c r="D29" s="38"/>
      <c r="E29" s="38"/>
      <c r="F29" s="38"/>
      <c r="G29" s="38"/>
    </row>
    <row r="30" spans="1:7" ht="14.45" customHeight="1" x14ac:dyDescent="0.25">
      <c r="A30" s="3" t="s">
        <v>485</v>
      </c>
      <c r="B30" s="4">
        <f t="shared" ref="B30:G30" si="3">B6+B20+B27</f>
        <v>0</v>
      </c>
      <c r="C30" s="4">
        <f t="shared" si="3"/>
        <v>0</v>
      </c>
      <c r="D30" s="4">
        <f t="shared" si="3"/>
        <v>8805464.2699999996</v>
      </c>
      <c r="E30" s="4">
        <f t="shared" si="3"/>
        <v>8699520.9900000002</v>
      </c>
      <c r="F30" s="4">
        <f t="shared" si="3"/>
        <v>8861092.25</v>
      </c>
      <c r="G30" s="4">
        <f t="shared" si="3"/>
        <v>9222520.4499999993</v>
      </c>
    </row>
    <row r="31" spans="1:7" ht="14.45" customHeight="1" x14ac:dyDescent="0.25">
      <c r="A31" s="34"/>
      <c r="B31" s="38"/>
      <c r="C31" s="38"/>
      <c r="D31" s="38"/>
      <c r="E31" s="38"/>
      <c r="F31" s="38"/>
      <c r="G31" s="38"/>
    </row>
    <row r="32" spans="1:7" x14ac:dyDescent="0.25">
      <c r="A32" s="93" t="s">
        <v>292</v>
      </c>
      <c r="B32" s="38"/>
      <c r="C32" s="38"/>
      <c r="D32" s="38"/>
      <c r="E32" s="38"/>
      <c r="F32" s="38"/>
      <c r="G32" s="38"/>
    </row>
    <row r="33" spans="1:7" ht="30" x14ac:dyDescent="0.25">
      <c r="A33" s="92" t="s">
        <v>463</v>
      </c>
      <c r="B33" s="36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0" x14ac:dyDescent="0.25">
      <c r="A34" s="92" t="s">
        <v>294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x14ac:dyDescent="0.25">
      <c r="A35" s="42" t="s">
        <v>464</v>
      </c>
      <c r="B35" s="4">
        <f t="shared" ref="B35:G35" si="4">B33+B34</f>
        <v>0</v>
      </c>
      <c r="C35" s="4">
        <f t="shared" si="4"/>
        <v>0</v>
      </c>
      <c r="D35" s="4">
        <f t="shared" si="4"/>
        <v>0</v>
      </c>
      <c r="E35" s="4">
        <f t="shared" si="4"/>
        <v>0</v>
      </c>
      <c r="F35" s="4">
        <f t="shared" si="4"/>
        <v>0</v>
      </c>
      <c r="G35" s="4">
        <f t="shared" si="4"/>
        <v>0</v>
      </c>
    </row>
    <row r="36" spans="1:7" x14ac:dyDescent="0.25">
      <c r="A36" s="43"/>
      <c r="B36" s="45"/>
      <c r="C36" s="45"/>
      <c r="D36" s="45"/>
      <c r="E36" s="45"/>
      <c r="F36" s="45"/>
      <c r="G36" s="45"/>
    </row>
    <row r="38" spans="1:7" x14ac:dyDescent="0.25">
      <c r="A38" t="s">
        <v>486</v>
      </c>
    </row>
    <row r="39" spans="1:7" x14ac:dyDescent="0.25">
      <c r="A39" t="s">
        <v>487</v>
      </c>
    </row>
  </sheetData>
  <mergeCells count="4">
    <mergeCell ref="A1:G1"/>
    <mergeCell ref="A2:G2"/>
    <mergeCell ref="A3:G3"/>
    <mergeCell ref="A4:G4"/>
  </mergeCells>
  <dataValidations count="2">
    <dataValidation type="decimal" allowBlank="1" showInputMessage="1" showErrorMessage="1" sqref="B6:G35" xr:uid="{5C3E79B8-0F25-410A-9171-30F5754663EB}">
      <formula1>-1.79769313486231E+100</formula1>
      <formula2>1.79769313486231E+100</formula2>
    </dataValidation>
    <dataValidation allowBlank="1" showInputMessage="1" showErrorMessage="1" prompt="Año 5 (c)" sqref="B5:F5" xr:uid="{2E04C1D0-08ED-4E7B-81F8-4B2905AD4919}"/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A31" sqref="A3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4" t="s">
        <v>488</v>
      </c>
      <c r="B1" s="197"/>
      <c r="C1" s="197"/>
      <c r="D1" s="197"/>
      <c r="E1" s="197"/>
      <c r="F1" s="197"/>
      <c r="G1" s="198"/>
    </row>
    <row r="2" spans="1:7" x14ac:dyDescent="0.25">
      <c r="A2" s="199" t="str">
        <f>'Formato 1'!A2</f>
        <v xml:space="preserve"> INSTITUTO MUNICIPAL DE PLANEACIÓN DE GUANAJUATO, GTO.</v>
      </c>
      <c r="B2" s="200"/>
      <c r="C2" s="200"/>
      <c r="D2" s="200"/>
      <c r="E2" s="200"/>
      <c r="F2" s="200"/>
      <c r="G2" s="201"/>
    </row>
    <row r="3" spans="1:7" x14ac:dyDescent="0.25">
      <c r="A3" s="202" t="s">
        <v>489</v>
      </c>
      <c r="B3" s="203"/>
      <c r="C3" s="203"/>
      <c r="D3" s="203"/>
      <c r="E3" s="203"/>
      <c r="F3" s="203"/>
      <c r="G3" s="204"/>
    </row>
    <row r="4" spans="1:7" x14ac:dyDescent="0.25">
      <c r="A4" s="202" t="s">
        <v>2</v>
      </c>
      <c r="B4" s="203"/>
      <c r="C4" s="203"/>
      <c r="D4" s="203"/>
      <c r="E4" s="203"/>
      <c r="F4" s="203"/>
      <c r="G4" s="204"/>
    </row>
    <row r="5" spans="1:7" x14ac:dyDescent="0.25">
      <c r="A5" s="90" t="s">
        <v>5</v>
      </c>
      <c r="B5" s="1">
        <v>2021</v>
      </c>
      <c r="C5" s="1">
        <v>2022</v>
      </c>
      <c r="D5" s="1">
        <v>2023</v>
      </c>
      <c r="E5" s="1">
        <v>2024</v>
      </c>
      <c r="F5" s="1">
        <v>2025</v>
      </c>
      <c r="G5" s="7">
        <v>2026</v>
      </c>
    </row>
    <row r="6" spans="1:7" ht="15.75" customHeight="1" x14ac:dyDescent="0.25">
      <c r="A6" s="21" t="s">
        <v>467</v>
      </c>
      <c r="B6" s="127">
        <f t="shared" ref="B6:G6" si="0">SUM(B7:B15)</f>
        <v>0</v>
      </c>
      <c r="C6" s="127">
        <f t="shared" si="0"/>
        <v>0</v>
      </c>
      <c r="D6" s="127">
        <f t="shared" si="0"/>
        <v>5635348.4899999993</v>
      </c>
      <c r="E6" s="127">
        <f t="shared" si="0"/>
        <v>8344098.6999999993</v>
      </c>
      <c r="F6" s="127">
        <f t="shared" si="0"/>
        <v>8132739.4900000002</v>
      </c>
      <c r="G6" s="127">
        <f t="shared" si="0"/>
        <v>8812396.1099999994</v>
      </c>
    </row>
    <row r="7" spans="1:7" x14ac:dyDescent="0.25">
      <c r="A7" s="46" t="s">
        <v>468</v>
      </c>
      <c r="B7" s="36">
        <v>0</v>
      </c>
      <c r="C7" s="36">
        <v>0</v>
      </c>
      <c r="D7" s="36">
        <v>4891517.5199999996</v>
      </c>
      <c r="E7" s="36">
        <v>7204377.2599999998</v>
      </c>
      <c r="F7" s="36">
        <v>7308104.3300000001</v>
      </c>
      <c r="G7" s="36">
        <v>7704013.5700000003</v>
      </c>
    </row>
    <row r="8" spans="1:7" ht="15.75" customHeight="1" x14ac:dyDescent="0.25">
      <c r="A8" s="46" t="s">
        <v>469</v>
      </c>
      <c r="B8" s="36">
        <v>0</v>
      </c>
      <c r="C8" s="36">
        <v>0</v>
      </c>
      <c r="D8" s="36">
        <v>172200.34</v>
      </c>
      <c r="E8" s="36">
        <v>223665.38</v>
      </c>
      <c r="F8" s="36">
        <v>184270.18</v>
      </c>
      <c r="G8" s="36">
        <v>83514.2</v>
      </c>
    </row>
    <row r="9" spans="1:7" x14ac:dyDescent="0.25">
      <c r="A9" s="46" t="s">
        <v>470</v>
      </c>
      <c r="B9" s="36">
        <v>0</v>
      </c>
      <c r="C9" s="36">
        <v>0</v>
      </c>
      <c r="D9" s="36">
        <v>440835.61</v>
      </c>
      <c r="E9" s="36">
        <v>916056.06</v>
      </c>
      <c r="F9" s="36">
        <v>640364.98</v>
      </c>
      <c r="G9" s="36">
        <v>590868.34</v>
      </c>
    </row>
    <row r="10" spans="1:7" x14ac:dyDescent="0.25">
      <c r="A10" s="46" t="s">
        <v>471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x14ac:dyDescent="0.25">
      <c r="A11" s="46" t="s">
        <v>472</v>
      </c>
      <c r="B11" s="36">
        <v>0</v>
      </c>
      <c r="C11" s="36">
        <v>0</v>
      </c>
      <c r="D11" s="36">
        <v>130795.02</v>
      </c>
      <c r="E11" s="36">
        <v>0</v>
      </c>
      <c r="F11" s="36">
        <v>0</v>
      </c>
      <c r="G11" s="36">
        <v>434000</v>
      </c>
    </row>
    <row r="12" spans="1:7" x14ac:dyDescent="0.25">
      <c r="A12" s="46" t="s">
        <v>473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x14ac:dyDescent="0.25">
      <c r="A13" s="47" t="s">
        <v>474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x14ac:dyDescent="0.25">
      <c r="A14" s="46" t="s">
        <v>475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25">
      <c r="A15" s="46" t="s">
        <v>476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x14ac:dyDescent="0.25">
      <c r="A16" s="46"/>
      <c r="B16" s="128"/>
      <c r="C16" s="128"/>
      <c r="D16" s="128"/>
      <c r="E16" s="128"/>
      <c r="F16" s="128"/>
      <c r="G16" s="128"/>
    </row>
    <row r="17" spans="1:7" x14ac:dyDescent="0.25">
      <c r="A17" s="3" t="s">
        <v>477</v>
      </c>
      <c r="B17" s="127">
        <f t="shared" ref="B17:G17" si="1">SUM(B18:B26)</f>
        <v>0</v>
      </c>
      <c r="C17" s="127">
        <f t="shared" si="1"/>
        <v>0</v>
      </c>
      <c r="D17" s="127">
        <f t="shared" si="1"/>
        <v>0</v>
      </c>
      <c r="E17" s="127">
        <f t="shared" si="1"/>
        <v>0</v>
      </c>
      <c r="F17" s="127">
        <f t="shared" si="1"/>
        <v>0</v>
      </c>
      <c r="G17" s="127">
        <f t="shared" si="1"/>
        <v>0</v>
      </c>
    </row>
    <row r="18" spans="1:7" x14ac:dyDescent="0.25">
      <c r="A18" s="46" t="s">
        <v>468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x14ac:dyDescent="0.25">
      <c r="A19" s="46" t="s">
        <v>469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x14ac:dyDescent="0.25">
      <c r="A20" s="46" t="s">
        <v>470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x14ac:dyDescent="0.25">
      <c r="A21" s="46" t="s">
        <v>471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x14ac:dyDescent="0.25">
      <c r="A22" s="47" t="s">
        <v>472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x14ac:dyDescent="0.25">
      <c r="A23" s="47" t="s">
        <v>473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x14ac:dyDescent="0.25">
      <c r="A24" s="47" t="s">
        <v>474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x14ac:dyDescent="0.25">
      <c r="A25" s="47" t="s">
        <v>478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x14ac:dyDescent="0.25">
      <c r="A26" s="47" t="s">
        <v>476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x14ac:dyDescent="0.25">
      <c r="A27" s="34" t="s">
        <v>457</v>
      </c>
      <c r="B27" s="128"/>
      <c r="C27" s="128"/>
      <c r="D27" s="128"/>
      <c r="E27" s="128"/>
      <c r="F27" s="128"/>
      <c r="G27" s="128"/>
    </row>
    <row r="28" spans="1:7" ht="14.45" customHeight="1" x14ac:dyDescent="0.25">
      <c r="A28" s="3" t="s">
        <v>479</v>
      </c>
      <c r="B28" s="127">
        <f t="shared" ref="B28:G28" si="2">B6+B17</f>
        <v>0</v>
      </c>
      <c r="C28" s="127">
        <f t="shared" si="2"/>
        <v>0</v>
      </c>
      <c r="D28" s="127">
        <f t="shared" si="2"/>
        <v>5635348.4899999993</v>
      </c>
      <c r="E28" s="127">
        <f t="shared" si="2"/>
        <v>8344098.6999999993</v>
      </c>
      <c r="F28" s="127">
        <f t="shared" si="2"/>
        <v>8132739.4900000002</v>
      </c>
      <c r="G28" s="127">
        <f t="shared" si="2"/>
        <v>8812396.1099999994</v>
      </c>
    </row>
    <row r="29" spans="1:7" x14ac:dyDescent="0.25">
      <c r="A29" s="43"/>
      <c r="B29" s="129"/>
      <c r="C29" s="129"/>
      <c r="D29" s="129"/>
      <c r="E29" s="129"/>
      <c r="F29" s="129"/>
      <c r="G29" s="129"/>
    </row>
    <row r="31" spans="1:7" x14ac:dyDescent="0.25">
      <c r="A31" t="s">
        <v>490</v>
      </c>
    </row>
    <row r="32" spans="1:7" x14ac:dyDescent="0.25">
      <c r="A32" t="s">
        <v>491</v>
      </c>
    </row>
  </sheetData>
  <mergeCells count="4">
    <mergeCell ref="A1:G1"/>
    <mergeCell ref="A2:G2"/>
    <mergeCell ref="A3:G3"/>
    <mergeCell ref="A4:G4"/>
  </mergeCells>
  <dataValidations count="1">
    <dataValidation allowBlank="1" showInputMessage="1" showErrorMessage="1" prompt="Año 5 (c)" sqref="B5:F5" xr:uid="{DBB47D53-51C5-4794-8711-804F36FF6C15}"/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0C25C-FB13-480C-BA19-9067C5C519CD}">
  <dimension ref="A1:F67"/>
  <sheetViews>
    <sheetView tabSelected="1" workbookViewId="0">
      <selection activeCell="A5" sqref="A5:XFD5"/>
    </sheetView>
  </sheetViews>
  <sheetFormatPr baseColWidth="10" defaultColWidth="11" defaultRowHeight="15" x14ac:dyDescent="0.25"/>
  <cols>
    <col min="1" max="1" width="77.570312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</cols>
  <sheetData>
    <row r="1" spans="1:6" x14ac:dyDescent="0.25">
      <c r="A1" s="214" t="s">
        <v>497</v>
      </c>
      <c r="B1" s="197"/>
      <c r="C1" s="197"/>
      <c r="D1" s="197"/>
      <c r="E1" s="197"/>
      <c r="F1" s="197"/>
    </row>
    <row r="2" spans="1:6" x14ac:dyDescent="0.25">
      <c r="A2" s="220" t="s">
        <v>544</v>
      </c>
      <c r="B2" s="221"/>
      <c r="C2" s="221"/>
      <c r="D2" s="221"/>
      <c r="E2" s="221"/>
      <c r="F2" s="221"/>
    </row>
    <row r="3" spans="1:6" x14ac:dyDescent="0.25">
      <c r="A3" s="224" t="s">
        <v>498</v>
      </c>
      <c r="B3" s="225"/>
      <c r="C3" s="225"/>
      <c r="D3" s="225"/>
      <c r="E3" s="225"/>
      <c r="F3" s="225"/>
    </row>
    <row r="4" spans="1:6" ht="30" x14ac:dyDescent="0.25">
      <c r="A4" s="109" t="s">
        <v>5</v>
      </c>
      <c r="B4" s="110" t="s">
        <v>499</v>
      </c>
      <c r="C4" s="111" t="s">
        <v>500</v>
      </c>
      <c r="D4" s="111" t="s">
        <v>501</v>
      </c>
      <c r="E4" s="111" t="s">
        <v>502</v>
      </c>
      <c r="F4" s="111" t="s">
        <v>503</v>
      </c>
    </row>
    <row r="5" spans="1:6" ht="15.75" customHeight="1" x14ac:dyDescent="0.25">
      <c r="A5" s="117" t="s">
        <v>504</v>
      </c>
      <c r="B5" s="118"/>
      <c r="C5" s="118"/>
      <c r="D5" s="118"/>
      <c r="E5" s="118"/>
      <c r="F5" s="118"/>
    </row>
    <row r="6" spans="1:6" x14ac:dyDescent="0.25">
      <c r="A6" s="119" t="s">
        <v>505</v>
      </c>
      <c r="B6" s="112"/>
      <c r="C6" s="112"/>
      <c r="D6" s="112"/>
      <c r="E6" s="112"/>
      <c r="F6" s="112"/>
    </row>
    <row r="7" spans="1:6" ht="15.75" customHeight="1" x14ac:dyDescent="0.25">
      <c r="A7" s="119" t="s">
        <v>506</v>
      </c>
      <c r="B7" s="112"/>
      <c r="C7" s="112"/>
      <c r="D7" s="112"/>
      <c r="E7" s="112"/>
      <c r="F7" s="112"/>
    </row>
    <row r="8" spans="1:6" x14ac:dyDescent="0.25">
      <c r="A8" s="120"/>
      <c r="B8" s="112"/>
      <c r="C8" s="112"/>
      <c r="D8" s="112"/>
      <c r="E8" s="112"/>
      <c r="F8" s="112"/>
    </row>
    <row r="9" spans="1:6" x14ac:dyDescent="0.25">
      <c r="A9" s="121" t="s">
        <v>507</v>
      </c>
      <c r="B9" s="112"/>
      <c r="C9" s="112"/>
      <c r="D9" s="112"/>
      <c r="E9" s="112"/>
      <c r="F9" s="112"/>
    </row>
    <row r="10" spans="1:6" x14ac:dyDescent="0.25">
      <c r="A10" s="119" t="s">
        <v>508</v>
      </c>
      <c r="B10" s="112"/>
      <c r="C10" s="112"/>
      <c r="D10" s="112"/>
      <c r="E10" s="112"/>
      <c r="F10" s="112"/>
    </row>
    <row r="11" spans="1:6" x14ac:dyDescent="0.25">
      <c r="A11" s="122" t="s">
        <v>509</v>
      </c>
      <c r="B11" s="112"/>
      <c r="C11" s="112"/>
      <c r="D11" s="112"/>
      <c r="E11" s="112"/>
      <c r="F11" s="112"/>
    </row>
    <row r="12" spans="1:6" x14ac:dyDescent="0.25">
      <c r="A12" s="122" t="s">
        <v>510</v>
      </c>
      <c r="B12" s="112"/>
      <c r="C12" s="112"/>
      <c r="D12" s="112"/>
      <c r="E12" s="112"/>
      <c r="F12" s="112"/>
    </row>
    <row r="13" spans="1:6" x14ac:dyDescent="0.25">
      <c r="A13" s="122" t="s">
        <v>511</v>
      </c>
      <c r="B13" s="112"/>
      <c r="C13" s="112"/>
      <c r="D13" s="112"/>
      <c r="E13" s="112"/>
      <c r="F13" s="112"/>
    </row>
    <row r="14" spans="1:6" x14ac:dyDescent="0.25">
      <c r="A14" s="119" t="s">
        <v>512</v>
      </c>
      <c r="B14" s="112"/>
      <c r="C14" s="112"/>
      <c r="D14" s="112"/>
      <c r="E14" s="112"/>
      <c r="F14" s="112"/>
    </row>
    <row r="15" spans="1:6" x14ac:dyDescent="0.25">
      <c r="A15" s="122" t="s">
        <v>509</v>
      </c>
      <c r="B15" s="112"/>
      <c r="C15" s="112"/>
      <c r="D15" s="112"/>
      <c r="E15" s="112"/>
      <c r="F15" s="112"/>
    </row>
    <row r="16" spans="1:6" x14ac:dyDescent="0.25">
      <c r="A16" s="122" t="s">
        <v>510</v>
      </c>
      <c r="B16" s="123"/>
      <c r="C16" s="123"/>
      <c r="D16" s="123"/>
      <c r="E16" s="123"/>
      <c r="F16" s="123"/>
    </row>
    <row r="17" spans="1:6" x14ac:dyDescent="0.25">
      <c r="A17" s="122" t="s">
        <v>511</v>
      </c>
      <c r="B17" s="124"/>
      <c r="C17" s="124"/>
      <c r="D17" s="124"/>
      <c r="E17" s="124"/>
      <c r="F17" s="124"/>
    </row>
    <row r="18" spans="1:6" x14ac:dyDescent="0.25">
      <c r="A18" s="119" t="s">
        <v>513</v>
      </c>
      <c r="B18" s="124"/>
      <c r="C18" s="124"/>
      <c r="D18" s="124"/>
      <c r="E18" s="124"/>
      <c r="F18" s="124"/>
    </row>
    <row r="19" spans="1:6" x14ac:dyDescent="0.25">
      <c r="A19" s="119" t="s">
        <v>514</v>
      </c>
      <c r="B19" s="124"/>
      <c r="C19" s="124"/>
      <c r="D19" s="124"/>
      <c r="E19" s="124"/>
      <c r="F19" s="124"/>
    </row>
    <row r="20" spans="1:6" x14ac:dyDescent="0.25">
      <c r="A20" s="119" t="s">
        <v>515</v>
      </c>
      <c r="B20" s="124"/>
      <c r="C20" s="124"/>
      <c r="D20" s="124"/>
      <c r="E20" s="124"/>
      <c r="F20" s="124"/>
    </row>
    <row r="21" spans="1:6" x14ac:dyDescent="0.25">
      <c r="A21" s="119" t="s">
        <v>516</v>
      </c>
      <c r="B21" s="124"/>
      <c r="C21" s="124"/>
      <c r="D21" s="124"/>
      <c r="E21" s="124"/>
      <c r="F21" s="124"/>
    </row>
    <row r="22" spans="1:6" x14ac:dyDescent="0.25">
      <c r="A22" s="119" t="s">
        <v>517</v>
      </c>
      <c r="B22" s="124"/>
      <c r="C22" s="124"/>
      <c r="D22" s="124"/>
      <c r="E22" s="124"/>
      <c r="F22" s="124"/>
    </row>
    <row r="23" spans="1:6" x14ac:dyDescent="0.25">
      <c r="A23" s="119" t="s">
        <v>518</v>
      </c>
      <c r="B23" s="124"/>
      <c r="C23" s="124"/>
      <c r="D23" s="124"/>
      <c r="E23" s="124"/>
      <c r="F23" s="124"/>
    </row>
    <row r="24" spans="1:6" x14ac:dyDescent="0.25">
      <c r="A24" s="119" t="s">
        <v>519</v>
      </c>
      <c r="B24" s="124"/>
      <c r="C24" s="124"/>
      <c r="D24" s="124"/>
      <c r="E24" s="124"/>
      <c r="F24" s="124"/>
    </row>
    <row r="25" spans="1:6" x14ac:dyDescent="0.25">
      <c r="A25" s="119" t="s">
        <v>520</v>
      </c>
      <c r="B25" s="124"/>
      <c r="C25" s="124"/>
      <c r="D25" s="124"/>
      <c r="E25" s="124"/>
      <c r="F25" s="124"/>
    </row>
    <row r="26" spans="1:6" x14ac:dyDescent="0.25">
      <c r="A26" s="120"/>
      <c r="B26" s="124"/>
      <c r="C26" s="124"/>
      <c r="D26" s="124"/>
      <c r="E26" s="124"/>
      <c r="F26" s="124"/>
    </row>
    <row r="27" spans="1:6" x14ac:dyDescent="0.25">
      <c r="A27" s="121" t="s">
        <v>521</v>
      </c>
      <c r="B27" s="123"/>
      <c r="C27" s="123"/>
      <c r="D27" s="123"/>
      <c r="E27" s="123"/>
      <c r="F27" s="123"/>
    </row>
    <row r="28" spans="1:6" x14ac:dyDescent="0.25">
      <c r="A28" s="119" t="s">
        <v>522</v>
      </c>
      <c r="B28" s="114"/>
      <c r="C28" s="114"/>
      <c r="D28" s="114"/>
      <c r="E28" s="114"/>
      <c r="F28" s="114"/>
    </row>
    <row r="29" spans="1:6" ht="14.45" customHeight="1" x14ac:dyDescent="0.25">
      <c r="A29" s="115"/>
      <c r="B29" s="114"/>
      <c r="C29" s="114"/>
      <c r="D29" s="114"/>
      <c r="E29" s="114"/>
      <c r="F29" s="114"/>
    </row>
    <row r="30" spans="1:6" ht="14.45" customHeight="1" x14ac:dyDescent="0.25">
      <c r="A30" s="125" t="s">
        <v>523</v>
      </c>
      <c r="B30" s="114"/>
      <c r="C30" s="114"/>
      <c r="D30" s="114"/>
      <c r="E30" s="114"/>
      <c r="F30" s="114"/>
    </row>
    <row r="31" spans="1:6" x14ac:dyDescent="0.25">
      <c r="A31" s="126" t="s">
        <v>508</v>
      </c>
      <c r="B31" s="114"/>
      <c r="C31" s="114"/>
      <c r="D31" s="114"/>
      <c r="E31" s="114"/>
      <c r="F31" s="114"/>
    </row>
    <row r="32" spans="1:6" x14ac:dyDescent="0.25">
      <c r="A32" s="126" t="s">
        <v>512</v>
      </c>
      <c r="B32" s="114"/>
      <c r="C32" s="114"/>
      <c r="D32" s="114"/>
      <c r="E32" s="114"/>
      <c r="F32" s="114"/>
    </row>
    <row r="33" spans="1:6" x14ac:dyDescent="0.25">
      <c r="A33" s="126" t="s">
        <v>524</v>
      </c>
      <c r="B33" s="114"/>
      <c r="C33" s="114"/>
      <c r="D33" s="114"/>
      <c r="E33" s="114"/>
      <c r="F33" s="114"/>
    </row>
    <row r="34" spans="1:6" x14ac:dyDescent="0.25">
      <c r="A34" s="115"/>
      <c r="B34" s="114"/>
      <c r="C34" s="114"/>
      <c r="D34" s="114"/>
      <c r="E34" s="114"/>
      <c r="F34" s="114"/>
    </row>
    <row r="35" spans="1:6" x14ac:dyDescent="0.25">
      <c r="A35" s="125" t="s">
        <v>525</v>
      </c>
      <c r="B35" s="114"/>
      <c r="C35" s="114"/>
      <c r="D35" s="114"/>
      <c r="E35" s="114"/>
      <c r="F35" s="114"/>
    </row>
    <row r="36" spans="1:6" x14ac:dyDescent="0.25">
      <c r="A36" s="126" t="s">
        <v>526</v>
      </c>
      <c r="B36" s="114"/>
      <c r="C36" s="114"/>
      <c r="D36" s="114"/>
      <c r="E36" s="114"/>
      <c r="F36" s="114"/>
    </row>
    <row r="37" spans="1:6" x14ac:dyDescent="0.25">
      <c r="A37" s="126" t="s">
        <v>527</v>
      </c>
      <c r="B37" s="114"/>
      <c r="C37" s="114"/>
      <c r="D37" s="114"/>
      <c r="E37" s="114"/>
      <c r="F37" s="114"/>
    </row>
    <row r="38" spans="1:6" x14ac:dyDescent="0.25">
      <c r="A38" s="126" t="s">
        <v>528</v>
      </c>
      <c r="B38" s="114"/>
      <c r="C38" s="114"/>
      <c r="D38" s="114"/>
      <c r="E38" s="114"/>
      <c r="F38" s="114"/>
    </row>
    <row r="39" spans="1:6" x14ac:dyDescent="0.25">
      <c r="A39" s="115"/>
      <c r="B39" s="114"/>
      <c r="C39" s="114"/>
      <c r="D39" s="114"/>
      <c r="E39" s="114"/>
      <c r="F39" s="114"/>
    </row>
    <row r="40" spans="1:6" x14ac:dyDescent="0.25">
      <c r="A40" s="125" t="s">
        <v>529</v>
      </c>
      <c r="B40" s="114"/>
      <c r="C40" s="114"/>
      <c r="D40" s="114"/>
      <c r="E40" s="114"/>
      <c r="F40" s="114"/>
    </row>
    <row r="41" spans="1:6" x14ac:dyDescent="0.25">
      <c r="A41" s="115"/>
      <c r="B41" s="114"/>
      <c r="C41" s="114"/>
      <c r="D41" s="114"/>
      <c r="E41" s="114"/>
      <c r="F41" s="114"/>
    </row>
    <row r="42" spans="1:6" x14ac:dyDescent="0.25">
      <c r="A42" s="125" t="s">
        <v>530</v>
      </c>
      <c r="B42" s="114"/>
      <c r="C42" s="114"/>
      <c r="D42" s="114"/>
      <c r="E42" s="114"/>
      <c r="F42" s="114"/>
    </row>
    <row r="43" spans="1:6" x14ac:dyDescent="0.25">
      <c r="A43" s="126" t="s">
        <v>531</v>
      </c>
      <c r="B43" s="114"/>
      <c r="C43" s="114"/>
      <c r="D43" s="114"/>
      <c r="E43" s="114"/>
      <c r="F43" s="114"/>
    </row>
    <row r="44" spans="1:6" x14ac:dyDescent="0.25">
      <c r="A44" s="126" t="s">
        <v>532</v>
      </c>
      <c r="B44" s="114"/>
      <c r="C44" s="114"/>
      <c r="D44" s="114"/>
      <c r="E44" s="114"/>
      <c r="F44" s="114"/>
    </row>
    <row r="45" spans="1:6" x14ac:dyDescent="0.25">
      <c r="A45" s="126" t="s">
        <v>533</v>
      </c>
      <c r="B45" s="114"/>
      <c r="C45" s="114"/>
      <c r="D45" s="114"/>
      <c r="E45" s="114"/>
      <c r="F45" s="114"/>
    </row>
    <row r="46" spans="1:6" x14ac:dyDescent="0.25">
      <c r="A46" s="115"/>
      <c r="B46" s="114"/>
      <c r="C46" s="114"/>
      <c r="D46" s="114"/>
      <c r="E46" s="114"/>
      <c r="F46" s="114"/>
    </row>
    <row r="47" spans="1:6" ht="30" x14ac:dyDescent="0.25">
      <c r="A47" s="125" t="s">
        <v>534</v>
      </c>
      <c r="B47" s="114"/>
      <c r="C47" s="114"/>
      <c r="D47" s="114"/>
      <c r="E47" s="114"/>
      <c r="F47" s="114"/>
    </row>
    <row r="48" spans="1:6" x14ac:dyDescent="0.25">
      <c r="A48" s="126" t="s">
        <v>532</v>
      </c>
      <c r="B48" s="114"/>
      <c r="C48" s="114"/>
      <c r="D48" s="114"/>
      <c r="E48" s="114"/>
      <c r="F48" s="114"/>
    </row>
    <row r="49" spans="1:6" x14ac:dyDescent="0.25">
      <c r="A49" s="126" t="s">
        <v>533</v>
      </c>
      <c r="B49" s="114"/>
      <c r="C49" s="114"/>
      <c r="D49" s="114"/>
      <c r="E49" s="114"/>
      <c r="F49" s="114"/>
    </row>
    <row r="50" spans="1:6" x14ac:dyDescent="0.25">
      <c r="A50" s="115"/>
      <c r="B50" s="114"/>
      <c r="C50" s="114"/>
      <c r="D50" s="114"/>
      <c r="E50" s="114"/>
      <c r="F50" s="114"/>
    </row>
    <row r="51" spans="1:6" x14ac:dyDescent="0.25">
      <c r="A51" s="125" t="s">
        <v>535</v>
      </c>
      <c r="B51" s="114"/>
      <c r="C51" s="114"/>
      <c r="D51" s="114"/>
      <c r="E51" s="114"/>
      <c r="F51" s="114"/>
    </row>
    <row r="52" spans="1:6" x14ac:dyDescent="0.25">
      <c r="A52" s="126" t="s">
        <v>532</v>
      </c>
      <c r="B52" s="114"/>
      <c r="C52" s="114"/>
      <c r="D52" s="114"/>
      <c r="E52" s="114"/>
      <c r="F52" s="114"/>
    </row>
    <row r="53" spans="1:6" x14ac:dyDescent="0.25">
      <c r="A53" s="126" t="s">
        <v>533</v>
      </c>
      <c r="B53" s="114"/>
      <c r="C53" s="114"/>
      <c r="D53" s="114"/>
      <c r="E53" s="114"/>
      <c r="F53" s="114"/>
    </row>
    <row r="54" spans="1:6" x14ac:dyDescent="0.25">
      <c r="A54" s="126" t="s">
        <v>536</v>
      </c>
      <c r="B54" s="114"/>
      <c r="C54" s="114"/>
      <c r="D54" s="114"/>
      <c r="E54" s="114"/>
      <c r="F54" s="114"/>
    </row>
    <row r="55" spans="1:6" x14ac:dyDescent="0.25">
      <c r="A55" s="115"/>
      <c r="B55" s="114"/>
      <c r="C55" s="114"/>
      <c r="D55" s="114"/>
      <c r="E55" s="114"/>
      <c r="F55" s="114"/>
    </row>
    <row r="56" spans="1:6" x14ac:dyDescent="0.25">
      <c r="A56" s="125" t="s">
        <v>537</v>
      </c>
      <c r="B56" s="114"/>
      <c r="C56" s="114"/>
      <c r="D56" s="114"/>
      <c r="E56" s="114"/>
      <c r="F56" s="114"/>
    </row>
    <row r="57" spans="1:6" x14ac:dyDescent="0.25">
      <c r="A57" s="126" t="s">
        <v>532</v>
      </c>
      <c r="B57" s="114"/>
      <c r="C57" s="114"/>
      <c r="D57" s="114"/>
      <c r="E57" s="114"/>
      <c r="F57" s="114"/>
    </row>
    <row r="58" spans="1:6" x14ac:dyDescent="0.25">
      <c r="A58" s="126" t="s">
        <v>533</v>
      </c>
      <c r="B58" s="114"/>
      <c r="C58" s="114"/>
      <c r="D58" s="114"/>
      <c r="E58" s="114"/>
      <c r="F58" s="114"/>
    </row>
    <row r="59" spans="1:6" x14ac:dyDescent="0.25">
      <c r="A59" s="115"/>
      <c r="B59" s="114"/>
      <c r="C59" s="114"/>
      <c r="D59" s="114"/>
      <c r="E59" s="114"/>
      <c r="F59" s="114"/>
    </row>
    <row r="60" spans="1:6" x14ac:dyDescent="0.25">
      <c r="A60" s="125" t="s">
        <v>538</v>
      </c>
      <c r="B60" s="114"/>
      <c r="C60" s="114"/>
      <c r="D60" s="114"/>
      <c r="E60" s="114"/>
      <c r="F60" s="114"/>
    </row>
    <row r="61" spans="1:6" x14ac:dyDescent="0.25">
      <c r="A61" s="126" t="s">
        <v>539</v>
      </c>
      <c r="B61" s="113"/>
      <c r="C61" s="113"/>
      <c r="D61" s="113"/>
      <c r="E61" s="113"/>
      <c r="F61" s="113"/>
    </row>
    <row r="62" spans="1:6" x14ac:dyDescent="0.25">
      <c r="A62" s="126" t="s">
        <v>540</v>
      </c>
      <c r="B62" s="113"/>
      <c r="C62" s="113"/>
      <c r="D62" s="113"/>
      <c r="E62" s="113"/>
      <c r="F62" s="113"/>
    </row>
    <row r="63" spans="1:6" x14ac:dyDescent="0.25">
      <c r="A63" s="115"/>
      <c r="B63" s="113"/>
      <c r="C63" s="113"/>
      <c r="D63" s="113"/>
      <c r="E63" s="113"/>
      <c r="F63" s="113"/>
    </row>
    <row r="64" spans="1:6" x14ac:dyDescent="0.25">
      <c r="A64" s="125" t="s">
        <v>541</v>
      </c>
      <c r="B64" s="113"/>
      <c r="C64" s="113"/>
      <c r="D64" s="113"/>
      <c r="E64" s="113"/>
      <c r="F64" s="113"/>
    </row>
    <row r="65" spans="1:6" x14ac:dyDescent="0.25">
      <c r="A65" s="126" t="s">
        <v>542</v>
      </c>
      <c r="B65" s="113"/>
      <c r="C65" s="113"/>
      <c r="D65" s="113"/>
      <c r="E65" s="113"/>
      <c r="F65" s="113"/>
    </row>
    <row r="66" spans="1:6" x14ac:dyDescent="0.25">
      <c r="A66" s="126" t="s">
        <v>543</v>
      </c>
      <c r="B66" s="115"/>
      <c r="C66" s="114"/>
      <c r="D66" s="115"/>
      <c r="E66" s="115"/>
      <c r="F66" s="115"/>
    </row>
    <row r="67" spans="1:6" x14ac:dyDescent="0.25">
      <c r="A67" s="116"/>
      <c r="B67" s="116"/>
      <c r="C67" s="116"/>
      <c r="D67" s="116"/>
      <c r="E67" s="116"/>
      <c r="F67" s="116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18" sqref="A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96" t="s">
        <v>123</v>
      </c>
      <c r="B1" s="197"/>
      <c r="C1" s="197"/>
      <c r="D1" s="197"/>
      <c r="E1" s="197"/>
      <c r="F1" s="197"/>
      <c r="G1" s="197"/>
      <c r="H1" s="198"/>
    </row>
    <row r="2" spans="1:8" x14ac:dyDescent="0.25">
      <c r="A2" s="199" t="s">
        <v>492</v>
      </c>
      <c r="B2" s="200"/>
      <c r="C2" s="200"/>
      <c r="D2" s="200"/>
      <c r="E2" s="200"/>
      <c r="F2" s="200"/>
      <c r="G2" s="200"/>
      <c r="H2" s="201"/>
    </row>
    <row r="3" spans="1:8" ht="15" customHeight="1" x14ac:dyDescent="0.25">
      <c r="A3" s="202" t="s">
        <v>124</v>
      </c>
      <c r="B3" s="203"/>
      <c r="C3" s="203"/>
      <c r="D3" s="203"/>
      <c r="E3" s="203"/>
      <c r="F3" s="203"/>
      <c r="G3" s="203"/>
      <c r="H3" s="204"/>
    </row>
    <row r="4" spans="1:8" ht="15" customHeight="1" x14ac:dyDescent="0.25">
      <c r="A4" s="202" t="s">
        <v>494</v>
      </c>
      <c r="B4" s="203"/>
      <c r="C4" s="203"/>
      <c r="D4" s="203"/>
      <c r="E4" s="203"/>
      <c r="F4" s="203"/>
      <c r="G4" s="203"/>
      <c r="H4" s="204"/>
    </row>
    <row r="5" spans="1:8" x14ac:dyDescent="0.25">
      <c r="A5" s="205" t="s">
        <v>2</v>
      </c>
      <c r="B5" s="206"/>
      <c r="C5" s="206"/>
      <c r="D5" s="206"/>
      <c r="E5" s="206"/>
      <c r="F5" s="206"/>
      <c r="G5" s="206"/>
      <c r="H5" s="207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74"/>
      <c r="B7" s="75"/>
      <c r="C7" s="75"/>
      <c r="D7" s="75"/>
      <c r="E7" s="75"/>
      <c r="F7" s="75"/>
      <c r="G7" s="75"/>
      <c r="H7" s="75"/>
    </row>
    <row r="8" spans="1:8" x14ac:dyDescent="0.25">
      <c r="A8" s="8" t="s">
        <v>132</v>
      </c>
      <c r="B8" s="169">
        <f t="shared" ref="B8:H8" si="0">B9+B13</f>
        <v>0</v>
      </c>
      <c r="C8" s="169">
        <f t="shared" si="0"/>
        <v>0</v>
      </c>
      <c r="D8" s="169">
        <f t="shared" si="0"/>
        <v>0</v>
      </c>
      <c r="E8" s="169">
        <f t="shared" si="0"/>
        <v>0</v>
      </c>
      <c r="F8" s="169">
        <f t="shared" si="0"/>
        <v>0</v>
      </c>
      <c r="G8" s="169">
        <f t="shared" si="0"/>
        <v>0</v>
      </c>
      <c r="H8" s="169">
        <f t="shared" si="0"/>
        <v>0</v>
      </c>
    </row>
    <row r="9" spans="1:8" ht="15.75" customHeight="1" x14ac:dyDescent="0.25">
      <c r="A9" s="76" t="s">
        <v>133</v>
      </c>
      <c r="B9" s="170">
        <f>SUM(B10:B12)</f>
        <v>0</v>
      </c>
      <c r="C9" s="170">
        <f>SUM(C10:C12)</f>
        <v>0</v>
      </c>
      <c r="D9" s="170">
        <f>SUM(D10:D12)</f>
        <v>0</v>
      </c>
      <c r="E9" s="170">
        <f>SUM(E10:E12)</f>
        <v>0</v>
      </c>
      <c r="F9" s="170">
        <f t="shared" ref="F9:F16" si="1">B9+C9-D9+E9</f>
        <v>0</v>
      </c>
      <c r="G9" s="170">
        <f>SUM(G10:G12)</f>
        <v>0</v>
      </c>
      <c r="H9" s="170">
        <f>SUM(H10:H12)</f>
        <v>0</v>
      </c>
    </row>
    <row r="10" spans="1:8" ht="17.25" customHeight="1" x14ac:dyDescent="0.25">
      <c r="A10" s="77" t="s">
        <v>134</v>
      </c>
      <c r="B10" s="171">
        <v>0</v>
      </c>
      <c r="C10" s="171">
        <v>0</v>
      </c>
      <c r="D10" s="171">
        <v>0</v>
      </c>
      <c r="E10" s="171">
        <v>0</v>
      </c>
      <c r="F10" s="170">
        <f t="shared" si="1"/>
        <v>0</v>
      </c>
      <c r="G10" s="171">
        <v>0</v>
      </c>
      <c r="H10" s="171">
        <v>0</v>
      </c>
    </row>
    <row r="11" spans="1:8" x14ac:dyDescent="0.25">
      <c r="A11" s="77" t="s">
        <v>135</v>
      </c>
      <c r="B11" s="171">
        <v>0</v>
      </c>
      <c r="C11" s="170">
        <v>0</v>
      </c>
      <c r="D11" s="171">
        <v>0</v>
      </c>
      <c r="E11" s="171">
        <v>0</v>
      </c>
      <c r="F11" s="170">
        <f t="shared" si="1"/>
        <v>0</v>
      </c>
      <c r="G11" s="171">
        <v>0</v>
      </c>
      <c r="H11" s="170">
        <v>0</v>
      </c>
    </row>
    <row r="12" spans="1:8" ht="16.5" customHeight="1" x14ac:dyDescent="0.25">
      <c r="A12" s="77" t="s">
        <v>136</v>
      </c>
      <c r="B12" s="171">
        <v>0</v>
      </c>
      <c r="C12" s="170">
        <v>0</v>
      </c>
      <c r="D12" s="171">
        <v>0</v>
      </c>
      <c r="E12" s="171">
        <v>0</v>
      </c>
      <c r="F12" s="170">
        <f t="shared" si="1"/>
        <v>0</v>
      </c>
      <c r="G12" s="171">
        <v>0</v>
      </c>
      <c r="H12" s="170">
        <v>0</v>
      </c>
    </row>
    <row r="13" spans="1:8" x14ac:dyDescent="0.25">
      <c r="A13" s="76" t="s">
        <v>137</v>
      </c>
      <c r="B13" s="170">
        <f>SUM(B14:B16)</f>
        <v>0</v>
      </c>
      <c r="C13" s="170">
        <f>SUM(C14:C16)</f>
        <v>0</v>
      </c>
      <c r="D13" s="170">
        <f>SUM(D14:D16)</f>
        <v>0</v>
      </c>
      <c r="E13" s="170">
        <f>SUM(E14:E16)</f>
        <v>0</v>
      </c>
      <c r="F13" s="170">
        <f t="shared" si="1"/>
        <v>0</v>
      </c>
      <c r="G13" s="170">
        <f>SUM(G14:G16)</f>
        <v>0</v>
      </c>
      <c r="H13" s="170">
        <f>SUM(H14:H16)</f>
        <v>0</v>
      </c>
    </row>
    <row r="14" spans="1:8" x14ac:dyDescent="0.25">
      <c r="A14" s="77" t="s">
        <v>138</v>
      </c>
      <c r="B14" s="171">
        <v>0</v>
      </c>
      <c r="C14" s="171">
        <v>0</v>
      </c>
      <c r="D14" s="171">
        <v>0</v>
      </c>
      <c r="E14" s="171">
        <v>0</v>
      </c>
      <c r="F14" s="170">
        <f t="shared" si="1"/>
        <v>0</v>
      </c>
      <c r="G14" s="170">
        <v>0</v>
      </c>
      <c r="H14" s="171">
        <v>0</v>
      </c>
    </row>
    <row r="15" spans="1:8" ht="15" customHeight="1" x14ac:dyDescent="0.25">
      <c r="A15" s="77" t="s">
        <v>139</v>
      </c>
      <c r="B15" s="171">
        <v>0</v>
      </c>
      <c r="C15" s="171">
        <v>0</v>
      </c>
      <c r="D15" s="171">
        <v>0</v>
      </c>
      <c r="E15" s="171">
        <v>0</v>
      </c>
      <c r="F15" s="170">
        <f t="shared" si="1"/>
        <v>0</v>
      </c>
      <c r="G15" s="170">
        <v>0</v>
      </c>
      <c r="H15" s="170">
        <v>0</v>
      </c>
    </row>
    <row r="16" spans="1:8" x14ac:dyDescent="0.25">
      <c r="A16" s="77" t="s">
        <v>140</v>
      </c>
      <c r="B16" s="171">
        <v>0</v>
      </c>
      <c r="C16" s="171">
        <v>0</v>
      </c>
      <c r="D16" s="171">
        <v>0</v>
      </c>
      <c r="E16" s="171">
        <v>0</v>
      </c>
      <c r="F16" s="170">
        <f t="shared" si="1"/>
        <v>0</v>
      </c>
      <c r="G16" s="170">
        <v>0</v>
      </c>
      <c r="H16" s="170">
        <v>0</v>
      </c>
    </row>
    <row r="17" spans="1:8" x14ac:dyDescent="0.25">
      <c r="A17" s="78"/>
      <c r="B17" s="172"/>
      <c r="C17" s="172"/>
      <c r="D17" s="172"/>
      <c r="E17" s="172"/>
      <c r="F17" s="172"/>
      <c r="G17" s="172"/>
      <c r="H17" s="172"/>
    </row>
    <row r="18" spans="1:8" x14ac:dyDescent="0.25">
      <c r="A18" s="8" t="s">
        <v>141</v>
      </c>
      <c r="B18" s="169">
        <v>1204601.81</v>
      </c>
      <c r="C18" s="173"/>
      <c r="D18" s="173"/>
      <c r="E18" s="173"/>
      <c r="F18" s="169">
        <v>768140.78</v>
      </c>
      <c r="G18" s="173"/>
      <c r="H18" s="173"/>
    </row>
    <row r="19" spans="1:8" ht="16.5" customHeight="1" x14ac:dyDescent="0.25">
      <c r="A19" s="78"/>
      <c r="B19" s="174"/>
      <c r="C19" s="174"/>
      <c r="D19" s="174"/>
      <c r="E19" s="174"/>
      <c r="F19" s="174"/>
      <c r="G19" s="174"/>
      <c r="H19" s="174"/>
    </row>
    <row r="20" spans="1:8" ht="14.45" customHeight="1" x14ac:dyDescent="0.25">
      <c r="A20" s="8" t="s">
        <v>142</v>
      </c>
      <c r="B20" s="169">
        <f t="shared" ref="B20:H20" si="2">B8+B18</f>
        <v>1204601.81</v>
      </c>
      <c r="C20" s="169">
        <f t="shared" si="2"/>
        <v>0</v>
      </c>
      <c r="D20" s="169">
        <f t="shared" si="2"/>
        <v>0</v>
      </c>
      <c r="E20" s="169">
        <f t="shared" si="2"/>
        <v>0</v>
      </c>
      <c r="F20" s="169">
        <f t="shared" si="2"/>
        <v>768140.78</v>
      </c>
      <c r="G20" s="169">
        <f t="shared" si="2"/>
        <v>0</v>
      </c>
      <c r="H20" s="169">
        <f t="shared" si="2"/>
        <v>0</v>
      </c>
    </row>
    <row r="21" spans="1:8" ht="16.5" customHeight="1" x14ac:dyDescent="0.25">
      <c r="A21" s="78"/>
      <c r="B21" s="175"/>
      <c r="C21" s="175"/>
      <c r="D21" s="175"/>
      <c r="E21" s="175"/>
      <c r="F21" s="175"/>
      <c r="G21" s="175"/>
      <c r="H21" s="175"/>
    </row>
    <row r="22" spans="1:8" ht="16.5" customHeight="1" x14ac:dyDescent="0.25">
      <c r="A22" s="8" t="s">
        <v>143</v>
      </c>
      <c r="B22" s="169">
        <f t="shared" ref="B22:H22" si="3">SUM(B23:B25)</f>
        <v>0</v>
      </c>
      <c r="C22" s="169">
        <f t="shared" si="3"/>
        <v>0</v>
      </c>
      <c r="D22" s="169">
        <f t="shared" si="3"/>
        <v>0</v>
      </c>
      <c r="E22" s="169">
        <f t="shared" si="3"/>
        <v>0</v>
      </c>
      <c r="F22" s="169">
        <f t="shared" si="3"/>
        <v>0</v>
      </c>
      <c r="G22" s="169">
        <f t="shared" si="3"/>
        <v>0</v>
      </c>
      <c r="H22" s="169">
        <f t="shared" si="3"/>
        <v>0</v>
      </c>
    </row>
    <row r="23" spans="1:8" ht="15" customHeight="1" x14ac:dyDescent="0.25">
      <c r="A23" s="79" t="s">
        <v>144</v>
      </c>
      <c r="B23" s="170">
        <v>0</v>
      </c>
      <c r="C23" s="170">
        <v>0</v>
      </c>
      <c r="D23" s="170">
        <v>0</v>
      </c>
      <c r="E23" s="170">
        <v>0</v>
      </c>
      <c r="F23" s="170">
        <f>B23+C23-D23+E23</f>
        <v>0</v>
      </c>
      <c r="G23" s="170">
        <v>0</v>
      </c>
      <c r="H23" s="170">
        <v>0</v>
      </c>
    </row>
    <row r="24" spans="1:8" ht="15" customHeight="1" x14ac:dyDescent="0.25">
      <c r="A24" s="79" t="s">
        <v>145</v>
      </c>
      <c r="B24" s="170">
        <v>0</v>
      </c>
      <c r="C24" s="170">
        <v>0</v>
      </c>
      <c r="D24" s="170">
        <v>0</v>
      </c>
      <c r="E24" s="170">
        <v>0</v>
      </c>
      <c r="F24" s="170">
        <f>B24+C24-D24+E24</f>
        <v>0</v>
      </c>
      <c r="G24" s="170">
        <v>0</v>
      </c>
      <c r="H24" s="170">
        <v>0</v>
      </c>
    </row>
    <row r="25" spans="1:8" x14ac:dyDescent="0.25">
      <c r="A25" s="79" t="s">
        <v>146</v>
      </c>
      <c r="B25" s="170">
        <v>0</v>
      </c>
      <c r="C25" s="170">
        <v>0</v>
      </c>
      <c r="D25" s="170">
        <v>0</v>
      </c>
      <c r="E25" s="170">
        <v>0</v>
      </c>
      <c r="F25" s="170">
        <f>B25+C25-D25+E25</f>
        <v>0</v>
      </c>
      <c r="G25" s="170">
        <v>0</v>
      </c>
      <c r="H25" s="170">
        <v>0</v>
      </c>
    </row>
    <row r="26" spans="1:8" ht="16.5" customHeight="1" x14ac:dyDescent="0.25">
      <c r="A26" s="9"/>
      <c r="B26" s="175"/>
      <c r="C26" s="175"/>
      <c r="D26" s="175"/>
      <c r="E26" s="175"/>
      <c r="F26" s="175"/>
      <c r="G26" s="175"/>
      <c r="H26" s="175"/>
    </row>
    <row r="27" spans="1:8" ht="16.5" customHeight="1" x14ac:dyDescent="0.25">
      <c r="A27" s="8" t="s">
        <v>147</v>
      </c>
      <c r="B27" s="169">
        <f t="shared" ref="B27:H27" si="4">SUM(B28:B30)</f>
        <v>0</v>
      </c>
      <c r="C27" s="169">
        <f t="shared" si="4"/>
        <v>0</v>
      </c>
      <c r="D27" s="169">
        <f t="shared" si="4"/>
        <v>0</v>
      </c>
      <c r="E27" s="169">
        <f t="shared" si="4"/>
        <v>0</v>
      </c>
      <c r="F27" s="169">
        <f t="shared" si="4"/>
        <v>0</v>
      </c>
      <c r="G27" s="169">
        <f t="shared" si="4"/>
        <v>0</v>
      </c>
      <c r="H27" s="169">
        <f t="shared" si="4"/>
        <v>0</v>
      </c>
    </row>
    <row r="28" spans="1:8" ht="15" customHeight="1" x14ac:dyDescent="0.25">
      <c r="A28" s="79" t="s">
        <v>148</v>
      </c>
      <c r="B28" s="170">
        <v>0</v>
      </c>
      <c r="C28" s="170">
        <v>0</v>
      </c>
      <c r="D28" s="170">
        <v>0</v>
      </c>
      <c r="E28" s="170">
        <v>0</v>
      </c>
      <c r="F28" s="170">
        <f>B28+C28-D28+E28</f>
        <v>0</v>
      </c>
      <c r="G28" s="170">
        <v>0</v>
      </c>
      <c r="H28" s="170">
        <v>0</v>
      </c>
    </row>
    <row r="29" spans="1:8" ht="15" customHeight="1" x14ac:dyDescent="0.25">
      <c r="A29" s="79" t="s">
        <v>149</v>
      </c>
      <c r="B29" s="170">
        <v>0</v>
      </c>
      <c r="C29" s="170">
        <v>0</v>
      </c>
      <c r="D29" s="170">
        <v>0</v>
      </c>
      <c r="E29" s="170">
        <v>0</v>
      </c>
      <c r="F29" s="170">
        <f>B29+C29-D29+E29</f>
        <v>0</v>
      </c>
      <c r="G29" s="170">
        <v>0</v>
      </c>
      <c r="H29" s="170">
        <v>0</v>
      </c>
    </row>
    <row r="30" spans="1:8" ht="15.75" customHeight="1" x14ac:dyDescent="0.25">
      <c r="A30" s="79" t="s">
        <v>150</v>
      </c>
      <c r="B30" s="170">
        <v>0</v>
      </c>
      <c r="C30" s="170">
        <v>0</v>
      </c>
      <c r="D30" s="170">
        <v>0</v>
      </c>
      <c r="E30" s="170">
        <v>0</v>
      </c>
      <c r="F30" s="170">
        <f>B30+C30-D30+E30</f>
        <v>0</v>
      </c>
      <c r="G30" s="170">
        <v>0</v>
      </c>
      <c r="H30" s="170">
        <v>0</v>
      </c>
    </row>
    <row r="31" spans="1:8" ht="15" customHeight="1" x14ac:dyDescent="0.25">
      <c r="A31" s="10" t="s">
        <v>151</v>
      </c>
      <c r="B31" s="102"/>
      <c r="C31" s="102"/>
      <c r="D31" s="102"/>
      <c r="E31" s="102"/>
      <c r="F31" s="102"/>
      <c r="G31" s="102"/>
      <c r="H31" s="102"/>
    </row>
    <row r="32" spans="1:8" x14ac:dyDescent="0.25">
      <c r="A32" s="49"/>
    </row>
    <row r="33" spans="1:8" ht="14.45" customHeight="1" x14ac:dyDescent="0.25">
      <c r="A33" s="208" t="s">
        <v>152</v>
      </c>
      <c r="B33" s="208"/>
      <c r="C33" s="208"/>
      <c r="D33" s="208"/>
      <c r="E33" s="208"/>
      <c r="F33" s="208"/>
      <c r="G33" s="208"/>
      <c r="H33" s="208"/>
    </row>
    <row r="34" spans="1:8" ht="14.45" customHeight="1" x14ac:dyDescent="0.25">
      <c r="A34" s="208"/>
      <c r="B34" s="208"/>
      <c r="C34" s="208"/>
      <c r="D34" s="208"/>
      <c r="E34" s="208"/>
      <c r="F34" s="208"/>
      <c r="G34" s="208"/>
      <c r="H34" s="208"/>
    </row>
    <row r="35" spans="1:8" ht="14.45" customHeight="1" x14ac:dyDescent="0.25">
      <c r="A35" s="208"/>
      <c r="B35" s="208"/>
      <c r="C35" s="208"/>
      <c r="D35" s="208"/>
      <c r="E35" s="208"/>
      <c r="F35" s="208"/>
      <c r="G35" s="208"/>
      <c r="H35" s="208"/>
    </row>
    <row r="36" spans="1:8" ht="14.45" customHeight="1" x14ac:dyDescent="0.25">
      <c r="A36" s="208"/>
      <c r="B36" s="208"/>
      <c r="C36" s="208"/>
      <c r="D36" s="208"/>
      <c r="E36" s="208"/>
      <c r="F36" s="208"/>
      <c r="G36" s="208"/>
      <c r="H36" s="208"/>
    </row>
    <row r="37" spans="1:8" ht="14.45" customHeight="1" x14ac:dyDescent="0.25">
      <c r="A37" s="208"/>
      <c r="B37" s="208"/>
      <c r="C37" s="208"/>
      <c r="D37" s="208"/>
      <c r="E37" s="208"/>
      <c r="F37" s="208"/>
      <c r="G37" s="208"/>
      <c r="H37" s="208"/>
    </row>
    <row r="38" spans="1:8" x14ac:dyDescent="0.25">
      <c r="A38" s="49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4"/>
      <c r="B40" s="42"/>
      <c r="C40" s="42"/>
      <c r="D40" s="42"/>
      <c r="E40" s="42"/>
      <c r="F40" s="42"/>
    </row>
    <row r="41" spans="1:8" x14ac:dyDescent="0.25">
      <c r="A41" s="8" t="s">
        <v>159</v>
      </c>
      <c r="B41" s="4">
        <f>SUM(B42:B44)</f>
        <v>0</v>
      </c>
      <c r="C41" s="4">
        <f t="shared" ref="C41:F41" si="5">SUM(C42:C44)</f>
        <v>0</v>
      </c>
      <c r="D41" s="4">
        <f t="shared" si="5"/>
        <v>0</v>
      </c>
      <c r="E41" s="4">
        <f t="shared" si="5"/>
        <v>0</v>
      </c>
      <c r="F41" s="4">
        <f t="shared" si="5"/>
        <v>0</v>
      </c>
    </row>
    <row r="42" spans="1:8" x14ac:dyDescent="0.25">
      <c r="A42" s="79" t="s">
        <v>160</v>
      </c>
      <c r="B42" s="36">
        <v>0</v>
      </c>
      <c r="C42" s="36">
        <v>0</v>
      </c>
      <c r="D42" s="36">
        <v>0</v>
      </c>
      <c r="E42" s="36">
        <v>0</v>
      </c>
      <c r="F42" s="36">
        <v>0</v>
      </c>
      <c r="G42" s="52"/>
    </row>
    <row r="43" spans="1:8" x14ac:dyDescent="0.25">
      <c r="A43" s="79" t="s">
        <v>161</v>
      </c>
      <c r="B43" s="36">
        <v>0</v>
      </c>
      <c r="C43" s="36">
        <v>0</v>
      </c>
      <c r="D43" s="36">
        <v>0</v>
      </c>
      <c r="E43" s="36">
        <v>0</v>
      </c>
      <c r="F43" s="36">
        <v>0</v>
      </c>
      <c r="G43" s="52"/>
    </row>
    <row r="44" spans="1:8" x14ac:dyDescent="0.25">
      <c r="A44" s="79" t="s">
        <v>162</v>
      </c>
      <c r="B44" s="36">
        <v>0</v>
      </c>
      <c r="C44" s="36">
        <v>0</v>
      </c>
      <c r="D44" s="36">
        <v>0</v>
      </c>
      <c r="E44" s="36">
        <v>0</v>
      </c>
      <c r="F44" s="36">
        <v>0</v>
      </c>
      <c r="G44" s="52"/>
    </row>
    <row r="45" spans="1:8" x14ac:dyDescent="0.25">
      <c r="A45" s="11" t="s">
        <v>151</v>
      </c>
      <c r="B45" s="43"/>
      <c r="C45" s="43"/>
      <c r="D45" s="43"/>
      <c r="E45" s="43"/>
      <c r="F45" s="43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G8" sqref="G8:K2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96" t="s">
        <v>163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</row>
    <row r="2" spans="1:11" ht="14.45" customHeight="1" x14ac:dyDescent="0.25">
      <c r="A2" s="199" t="str">
        <f>'Formato 1'!A2</f>
        <v xml:space="preserve"> INSTITUTO MUNICIPAL DE PLANEACIÓN DE GUANAJUATO, GTO.</v>
      </c>
      <c r="B2" s="200"/>
      <c r="C2" s="200"/>
      <c r="D2" s="200"/>
      <c r="E2" s="200"/>
      <c r="F2" s="200"/>
      <c r="G2" s="200"/>
      <c r="H2" s="200"/>
      <c r="I2" s="200"/>
      <c r="J2" s="200"/>
      <c r="K2" s="201"/>
    </row>
    <row r="3" spans="1:11" x14ac:dyDescent="0.25">
      <c r="A3" s="202" t="s">
        <v>164</v>
      </c>
      <c r="B3" s="203"/>
      <c r="C3" s="203"/>
      <c r="D3" s="203"/>
      <c r="E3" s="203"/>
      <c r="F3" s="203"/>
      <c r="G3" s="203"/>
      <c r="H3" s="203"/>
      <c r="I3" s="203"/>
      <c r="J3" s="203"/>
      <c r="K3" s="204"/>
    </row>
    <row r="4" spans="1:11" x14ac:dyDescent="0.25">
      <c r="A4" s="202" t="str">
        <f>'Formato 2'!A4</f>
        <v>Del 01 de enero al 30 de junio de 2026</v>
      </c>
      <c r="B4" s="203"/>
      <c r="C4" s="203"/>
      <c r="D4" s="203"/>
      <c r="E4" s="203"/>
      <c r="F4" s="203"/>
      <c r="G4" s="203"/>
      <c r="H4" s="203"/>
      <c r="I4" s="203"/>
      <c r="J4" s="203"/>
      <c r="K4" s="204"/>
    </row>
    <row r="5" spans="1:11" x14ac:dyDescent="0.25">
      <c r="A5" s="205" t="s">
        <v>2</v>
      </c>
      <c r="B5" s="206"/>
      <c r="C5" s="206"/>
      <c r="D5" s="206"/>
      <c r="E5" s="206"/>
      <c r="F5" s="206"/>
      <c r="G5" s="206"/>
      <c r="H5" s="206"/>
      <c r="I5" s="206"/>
      <c r="J5" s="206"/>
      <c r="K5" s="207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39"/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x14ac:dyDescent="0.25">
      <c r="A8" s="2" t="s">
        <v>176</v>
      </c>
      <c r="B8" s="71"/>
      <c r="C8" s="71"/>
      <c r="D8" s="71"/>
      <c r="E8" s="4">
        <v>0</v>
      </c>
      <c r="F8" s="71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72" t="s">
        <v>177</v>
      </c>
      <c r="B9" s="73"/>
      <c r="C9" s="73"/>
      <c r="D9" s="73"/>
      <c r="E9" s="36">
        <v>0</v>
      </c>
      <c r="F9" s="48"/>
      <c r="G9" s="36">
        <v>0</v>
      </c>
      <c r="H9" s="36">
        <v>0</v>
      </c>
      <c r="I9" s="36">
        <v>0</v>
      </c>
      <c r="J9" s="36">
        <v>0</v>
      </c>
      <c r="K9" s="36">
        <v>0</v>
      </c>
    </row>
    <row r="10" spans="1:11" x14ac:dyDescent="0.25">
      <c r="A10" s="72" t="s">
        <v>178</v>
      </c>
      <c r="B10" s="73"/>
      <c r="C10" s="73"/>
      <c r="D10" s="73"/>
      <c r="E10" s="36">
        <v>0</v>
      </c>
      <c r="F10" s="48"/>
      <c r="G10" s="36">
        <v>0</v>
      </c>
      <c r="H10" s="36">
        <v>0</v>
      </c>
      <c r="I10" s="36">
        <v>0</v>
      </c>
      <c r="J10" s="36">
        <v>0</v>
      </c>
      <c r="K10" s="36">
        <v>0</v>
      </c>
    </row>
    <row r="11" spans="1:11" x14ac:dyDescent="0.25">
      <c r="A11" s="72" t="s">
        <v>179</v>
      </c>
      <c r="B11" s="73"/>
      <c r="C11" s="73"/>
      <c r="D11" s="73"/>
      <c r="E11" s="36">
        <v>0</v>
      </c>
      <c r="F11" s="48"/>
      <c r="G11" s="36">
        <v>0</v>
      </c>
      <c r="H11" s="36">
        <v>0</v>
      </c>
      <c r="I11" s="36">
        <v>0</v>
      </c>
      <c r="J11" s="36">
        <v>0</v>
      </c>
      <c r="K11" s="36">
        <v>0</v>
      </c>
    </row>
    <row r="12" spans="1:11" x14ac:dyDescent="0.25">
      <c r="A12" s="72" t="s">
        <v>180</v>
      </c>
      <c r="B12" s="73"/>
      <c r="C12" s="73"/>
      <c r="D12" s="73"/>
      <c r="E12" s="36">
        <v>0</v>
      </c>
      <c r="F12" s="48"/>
      <c r="G12" s="36">
        <v>0</v>
      </c>
      <c r="H12" s="36">
        <v>0</v>
      </c>
      <c r="I12" s="36">
        <v>0</v>
      </c>
      <c r="J12" s="36">
        <v>0</v>
      </c>
      <c r="K12" s="36">
        <v>0</v>
      </c>
    </row>
    <row r="13" spans="1:11" x14ac:dyDescent="0.25">
      <c r="A13" s="91" t="s">
        <v>151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x14ac:dyDescent="0.25">
      <c r="A14" s="2" t="s">
        <v>181</v>
      </c>
      <c r="B14" s="71"/>
      <c r="C14" s="71"/>
      <c r="D14" s="71"/>
      <c r="E14" s="4">
        <v>0</v>
      </c>
      <c r="F14" s="71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72" t="s">
        <v>182</v>
      </c>
      <c r="B15" s="73"/>
      <c r="C15" s="73"/>
      <c r="D15" s="73"/>
      <c r="E15" s="36">
        <v>0</v>
      </c>
      <c r="F15" s="48"/>
      <c r="G15" s="36">
        <v>0</v>
      </c>
      <c r="H15" s="36">
        <v>0</v>
      </c>
      <c r="I15" s="36">
        <v>0</v>
      </c>
      <c r="J15" s="36">
        <v>0</v>
      </c>
      <c r="K15" s="36">
        <v>0</v>
      </c>
    </row>
    <row r="16" spans="1:11" x14ac:dyDescent="0.25">
      <c r="A16" s="72" t="s">
        <v>183</v>
      </c>
      <c r="B16" s="73"/>
      <c r="C16" s="73"/>
      <c r="D16" s="73"/>
      <c r="E16" s="36">
        <v>0</v>
      </c>
      <c r="F16" s="48"/>
      <c r="G16" s="36">
        <v>0</v>
      </c>
      <c r="H16" s="36">
        <v>0</v>
      </c>
      <c r="I16" s="36">
        <v>0</v>
      </c>
      <c r="J16" s="36">
        <v>0</v>
      </c>
      <c r="K16" s="36">
        <v>0</v>
      </c>
    </row>
    <row r="17" spans="1:11" x14ac:dyDescent="0.25">
      <c r="A17" s="72" t="s">
        <v>184</v>
      </c>
      <c r="B17" s="73"/>
      <c r="C17" s="73"/>
      <c r="D17" s="73"/>
      <c r="E17" s="36">
        <v>0</v>
      </c>
      <c r="F17" s="48"/>
      <c r="G17" s="36">
        <v>0</v>
      </c>
      <c r="H17" s="36">
        <v>0</v>
      </c>
      <c r="I17" s="36">
        <v>0</v>
      </c>
      <c r="J17" s="36">
        <v>0</v>
      </c>
      <c r="K17" s="36">
        <v>0</v>
      </c>
    </row>
    <row r="18" spans="1:11" x14ac:dyDescent="0.25">
      <c r="A18" s="72" t="s">
        <v>185</v>
      </c>
      <c r="B18" s="73"/>
      <c r="C18" s="73"/>
      <c r="D18" s="73"/>
      <c r="E18" s="36">
        <v>0</v>
      </c>
      <c r="F18" s="48"/>
      <c r="G18" s="36">
        <v>0</v>
      </c>
      <c r="H18" s="36">
        <v>0</v>
      </c>
      <c r="I18" s="36">
        <v>0</v>
      </c>
      <c r="J18" s="36">
        <v>0</v>
      </c>
      <c r="K18" s="36">
        <v>0</v>
      </c>
    </row>
    <row r="19" spans="1:11" x14ac:dyDescent="0.25">
      <c r="A19" s="91" t="s">
        <v>151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 x14ac:dyDescent="0.25">
      <c r="A20" s="2" t="s">
        <v>186</v>
      </c>
      <c r="B20" s="71"/>
      <c r="C20" s="71"/>
      <c r="D20" s="71"/>
      <c r="E20" s="4">
        <v>0</v>
      </c>
      <c r="F20" s="71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4"/>
      <c r="B21" s="43"/>
      <c r="C21" s="43"/>
      <c r="D21" s="43"/>
      <c r="E21" s="43"/>
      <c r="F21" s="43"/>
      <c r="G21" s="43"/>
      <c r="H21" s="43"/>
      <c r="I21" s="43"/>
      <c r="J21" s="43"/>
      <c r="K21" s="43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opLeftCell="A4" zoomScale="75" zoomScaleNormal="75" workbookViewId="0">
      <selection activeCell="A83" sqref="A83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96" t="s">
        <v>187</v>
      </c>
      <c r="B1" s="197"/>
      <c r="C1" s="197"/>
      <c r="D1" s="198"/>
    </row>
    <row r="2" spans="1:4" x14ac:dyDescent="0.25">
      <c r="A2" s="199" t="str">
        <f>'Formato 1'!A2</f>
        <v xml:space="preserve"> INSTITUTO MUNICIPAL DE PLANEACIÓN DE GUANAJUATO, GTO.</v>
      </c>
      <c r="B2" s="200"/>
      <c r="C2" s="200"/>
      <c r="D2" s="201"/>
    </row>
    <row r="3" spans="1:4" x14ac:dyDescent="0.25">
      <c r="A3" s="202" t="s">
        <v>188</v>
      </c>
      <c r="B3" s="203"/>
      <c r="C3" s="203"/>
      <c r="D3" s="204"/>
    </row>
    <row r="4" spans="1:4" x14ac:dyDescent="0.25">
      <c r="A4" s="202" t="str">
        <f>'Formato 3'!A4</f>
        <v>Del 01 de enero al 30 de junio de 2026</v>
      </c>
      <c r="B4" s="203"/>
      <c r="C4" s="203"/>
      <c r="D4" s="204"/>
    </row>
    <row r="5" spans="1:4" x14ac:dyDescent="0.25">
      <c r="A5" s="205" t="s">
        <v>2</v>
      </c>
      <c r="B5" s="206"/>
      <c r="C5" s="206"/>
      <c r="D5" s="207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56">
        <f>SUM(B9:B11)</f>
        <v>9215535.9399999995</v>
      </c>
      <c r="C8" s="156">
        <f>SUM(C9:C11)</f>
        <v>4614752.43</v>
      </c>
      <c r="D8" s="156">
        <f>SUM(D9:D11)</f>
        <v>4614752.43</v>
      </c>
    </row>
    <row r="9" spans="1:4" x14ac:dyDescent="0.25">
      <c r="A9" s="46" t="s">
        <v>193</v>
      </c>
      <c r="B9" s="157">
        <v>9215535.9399999995</v>
      </c>
      <c r="C9" s="157">
        <v>4614752.43</v>
      </c>
      <c r="D9" s="157">
        <v>4614752.43</v>
      </c>
    </row>
    <row r="10" spans="1:4" x14ac:dyDescent="0.25">
      <c r="A10" s="46" t="s">
        <v>194</v>
      </c>
      <c r="B10" s="157">
        <v>0</v>
      </c>
      <c r="C10" s="157">
        <v>0</v>
      </c>
      <c r="D10" s="157">
        <v>0</v>
      </c>
    </row>
    <row r="11" spans="1:4" x14ac:dyDescent="0.25">
      <c r="A11" s="46" t="s">
        <v>195</v>
      </c>
      <c r="B11" s="158">
        <f>B44</f>
        <v>0</v>
      </c>
      <c r="C11" s="158">
        <f>C44</f>
        <v>0</v>
      </c>
      <c r="D11" s="158">
        <f>D44</f>
        <v>0</v>
      </c>
    </row>
    <row r="12" spans="1:4" x14ac:dyDescent="0.25">
      <c r="A12" s="35"/>
      <c r="B12" s="159"/>
      <c r="C12" s="159"/>
      <c r="D12" s="159"/>
    </row>
    <row r="13" spans="1:4" x14ac:dyDescent="0.25">
      <c r="A13" s="3" t="s">
        <v>196</v>
      </c>
      <c r="B13" s="156">
        <f>SUM(B14:B15)</f>
        <v>9215535.9399999995</v>
      </c>
      <c r="C13" s="156">
        <f>SUM(C14:C15)</f>
        <v>4245150.37</v>
      </c>
      <c r="D13" s="156">
        <f>SUM(D14:D15)</f>
        <v>4245150.37</v>
      </c>
    </row>
    <row r="14" spans="1:4" x14ac:dyDescent="0.25">
      <c r="A14" s="46" t="s">
        <v>197</v>
      </c>
      <c r="B14" s="157">
        <v>9215535.9399999995</v>
      </c>
      <c r="C14" s="157">
        <v>4245150.37</v>
      </c>
      <c r="D14" s="157">
        <v>4245150.37</v>
      </c>
    </row>
    <row r="15" spans="1:4" x14ac:dyDescent="0.25">
      <c r="A15" s="46" t="s">
        <v>198</v>
      </c>
      <c r="B15" s="157">
        <v>0</v>
      </c>
      <c r="C15" s="157">
        <v>0</v>
      </c>
      <c r="D15" s="157">
        <v>0</v>
      </c>
    </row>
    <row r="16" spans="1:4" x14ac:dyDescent="0.25">
      <c r="A16" s="35"/>
      <c r="B16" s="159"/>
      <c r="C16" s="159"/>
      <c r="D16" s="159"/>
    </row>
    <row r="17" spans="1:4" x14ac:dyDescent="0.25">
      <c r="A17" s="3" t="s">
        <v>199</v>
      </c>
      <c r="B17" s="160">
        <v>0</v>
      </c>
      <c r="C17" s="156">
        <f>C18+C19</f>
        <v>588210.5</v>
      </c>
      <c r="D17" s="156">
        <f>D18+D19</f>
        <v>588210.5</v>
      </c>
    </row>
    <row r="18" spans="1:4" x14ac:dyDescent="0.25">
      <c r="A18" s="46" t="s">
        <v>200</v>
      </c>
      <c r="B18" s="161">
        <v>0</v>
      </c>
      <c r="C18" s="157">
        <v>588210.5</v>
      </c>
      <c r="D18" s="157">
        <v>588210.5</v>
      </c>
    </row>
    <row r="19" spans="1:4" x14ac:dyDescent="0.25">
      <c r="A19" s="46" t="s">
        <v>201</v>
      </c>
      <c r="B19" s="161">
        <v>0</v>
      </c>
      <c r="C19" s="157">
        <v>0</v>
      </c>
      <c r="D19" s="157">
        <v>0</v>
      </c>
    </row>
    <row r="20" spans="1:4" x14ac:dyDescent="0.25">
      <c r="A20" s="35"/>
      <c r="B20" s="159"/>
      <c r="C20" s="159"/>
      <c r="D20" s="159"/>
    </row>
    <row r="21" spans="1:4" x14ac:dyDescent="0.25">
      <c r="A21" s="3" t="s">
        <v>202</v>
      </c>
      <c r="B21" s="156">
        <f>B8-B13+B17</f>
        <v>0</v>
      </c>
      <c r="C21" s="156">
        <f>C8-C13+C17</f>
        <v>957812.55999999959</v>
      </c>
      <c r="D21" s="156">
        <f>D8-D13+D17</f>
        <v>957812.55999999959</v>
      </c>
    </row>
    <row r="22" spans="1:4" x14ac:dyDescent="0.25">
      <c r="A22" s="3"/>
      <c r="B22" s="159"/>
      <c r="C22" s="159"/>
      <c r="D22" s="159"/>
    </row>
    <row r="23" spans="1:4" x14ac:dyDescent="0.25">
      <c r="A23" s="3" t="s">
        <v>203</v>
      </c>
      <c r="B23" s="156">
        <f>B21-B11</f>
        <v>0</v>
      </c>
      <c r="C23" s="156">
        <f>C21-C11</f>
        <v>957812.55999999959</v>
      </c>
      <c r="D23" s="156">
        <f>D21-D11</f>
        <v>957812.55999999959</v>
      </c>
    </row>
    <row r="24" spans="1:4" x14ac:dyDescent="0.25">
      <c r="A24" s="3"/>
      <c r="B24" s="162"/>
      <c r="C24" s="162"/>
      <c r="D24" s="162"/>
    </row>
    <row r="25" spans="1:4" x14ac:dyDescent="0.25">
      <c r="A25" s="15" t="s">
        <v>204</v>
      </c>
      <c r="B25" s="156">
        <f>B23-B17</f>
        <v>0</v>
      </c>
      <c r="C25" s="156">
        <f>C23-C17</f>
        <v>369602.05999999959</v>
      </c>
      <c r="D25" s="156">
        <f>D23-D17</f>
        <v>369602.05999999959</v>
      </c>
    </row>
    <row r="26" spans="1:4" x14ac:dyDescent="0.25">
      <c r="A26" s="16"/>
      <c r="B26" s="59"/>
      <c r="C26" s="59"/>
      <c r="D26" s="59"/>
    </row>
    <row r="27" spans="1:4" x14ac:dyDescent="0.25">
      <c r="A27" s="49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163">
        <f>SUM(B30:B31)</f>
        <v>0</v>
      </c>
      <c r="C29" s="163">
        <f>SUM(C30:C31)</f>
        <v>0</v>
      </c>
      <c r="D29" s="163">
        <f>SUM(D30:D31)</f>
        <v>0</v>
      </c>
    </row>
    <row r="30" spans="1:4" x14ac:dyDescent="0.25">
      <c r="A30" s="46" t="s">
        <v>208</v>
      </c>
      <c r="B30" s="164">
        <v>0</v>
      </c>
      <c r="C30" s="164">
        <v>0</v>
      </c>
      <c r="D30" s="164">
        <v>0</v>
      </c>
    </row>
    <row r="31" spans="1:4" x14ac:dyDescent="0.25">
      <c r="A31" s="46" t="s">
        <v>209</v>
      </c>
      <c r="B31" s="164">
        <v>0</v>
      </c>
      <c r="C31" s="164">
        <v>0</v>
      </c>
      <c r="D31" s="164">
        <v>0</v>
      </c>
    </row>
    <row r="32" spans="1:4" x14ac:dyDescent="0.25">
      <c r="A32" s="34"/>
      <c r="B32" s="165"/>
      <c r="C32" s="165"/>
      <c r="D32" s="165"/>
    </row>
    <row r="33" spans="1:4" ht="14.45" customHeight="1" x14ac:dyDescent="0.25">
      <c r="A33" s="3" t="s">
        <v>210</v>
      </c>
      <c r="B33" s="163">
        <f>B25+B29</f>
        <v>0</v>
      </c>
      <c r="C33" s="163">
        <f>C25+C29</f>
        <v>369602.05999999959</v>
      </c>
      <c r="D33" s="163">
        <f>D25+D29</f>
        <v>369602.05999999959</v>
      </c>
    </row>
    <row r="34" spans="1:4" ht="14.45" customHeight="1" x14ac:dyDescent="0.25">
      <c r="A34" s="44"/>
      <c r="B34" s="45"/>
      <c r="C34" s="45"/>
      <c r="D34" s="45"/>
    </row>
    <row r="35" spans="1:4" ht="14.45" customHeight="1" x14ac:dyDescent="0.25">
      <c r="A35" s="49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46" t="s">
        <v>212</v>
      </c>
      <c r="B38" s="36">
        <v>0</v>
      </c>
      <c r="C38" s="36">
        <v>0</v>
      </c>
      <c r="D38" s="36">
        <v>0</v>
      </c>
    </row>
    <row r="39" spans="1:4" x14ac:dyDescent="0.25">
      <c r="A39" s="46" t="s">
        <v>213</v>
      </c>
      <c r="B39" s="36">
        <v>0</v>
      </c>
      <c r="C39" s="36">
        <v>0</v>
      </c>
      <c r="D39" s="36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46" t="s">
        <v>215</v>
      </c>
      <c r="B41" s="36">
        <v>0</v>
      </c>
      <c r="C41" s="36">
        <v>0</v>
      </c>
      <c r="D41" s="36">
        <v>0</v>
      </c>
    </row>
    <row r="42" spans="1:4" x14ac:dyDescent="0.25">
      <c r="A42" s="46" t="s">
        <v>216</v>
      </c>
      <c r="B42" s="36">
        <v>0</v>
      </c>
      <c r="C42" s="36">
        <v>0</v>
      </c>
      <c r="D42" s="36">
        <v>0</v>
      </c>
    </row>
    <row r="43" spans="1:4" x14ac:dyDescent="0.25">
      <c r="A43" s="34"/>
      <c r="B43" s="38"/>
      <c r="C43" s="38"/>
      <c r="D43" s="38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7"/>
      <c r="B45" s="45"/>
      <c r="C45" s="45"/>
      <c r="D45" s="45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68" t="s">
        <v>218</v>
      </c>
      <c r="B48" s="166">
        <v>9215535.9399999995</v>
      </c>
      <c r="C48" s="166">
        <v>4614752.43</v>
      </c>
      <c r="D48" s="166">
        <v>4614752.43</v>
      </c>
    </row>
    <row r="49" spans="1:4" x14ac:dyDescent="0.25">
      <c r="A49" s="18" t="s">
        <v>219</v>
      </c>
      <c r="B49" s="163">
        <f>B50-B51</f>
        <v>0</v>
      </c>
      <c r="C49" s="163">
        <f>C50-C51</f>
        <v>0</v>
      </c>
      <c r="D49" s="163">
        <f>D50-D51</f>
        <v>0</v>
      </c>
    </row>
    <row r="50" spans="1:4" x14ac:dyDescent="0.25">
      <c r="A50" s="69" t="s">
        <v>212</v>
      </c>
      <c r="B50" s="164">
        <v>0</v>
      </c>
      <c r="C50" s="164">
        <v>0</v>
      </c>
      <c r="D50" s="164">
        <v>0</v>
      </c>
    </row>
    <row r="51" spans="1:4" x14ac:dyDescent="0.25">
      <c r="A51" s="69" t="s">
        <v>215</v>
      </c>
      <c r="B51" s="164">
        <v>0</v>
      </c>
      <c r="C51" s="164">
        <v>0</v>
      </c>
      <c r="D51" s="164">
        <v>0</v>
      </c>
    </row>
    <row r="52" spans="1:4" x14ac:dyDescent="0.25">
      <c r="A52" s="34"/>
      <c r="B52" s="165"/>
      <c r="C52" s="165"/>
      <c r="D52" s="165"/>
    </row>
    <row r="53" spans="1:4" x14ac:dyDescent="0.25">
      <c r="A53" s="46" t="s">
        <v>197</v>
      </c>
      <c r="B53" s="164">
        <v>9215535.9399999995</v>
      </c>
      <c r="C53" s="164">
        <v>4245150.37</v>
      </c>
      <c r="D53" s="164">
        <v>4245150.37</v>
      </c>
    </row>
    <row r="54" spans="1:4" x14ac:dyDescent="0.25">
      <c r="A54" s="34"/>
      <c r="B54" s="165"/>
      <c r="C54" s="165"/>
      <c r="D54" s="165"/>
    </row>
    <row r="55" spans="1:4" x14ac:dyDescent="0.25">
      <c r="A55" s="46" t="s">
        <v>200</v>
      </c>
      <c r="B55" s="167"/>
      <c r="C55" s="164">
        <v>588210.5</v>
      </c>
      <c r="D55" s="164">
        <v>588210.5</v>
      </c>
    </row>
    <row r="56" spans="1:4" x14ac:dyDescent="0.25">
      <c r="A56" s="34"/>
      <c r="B56" s="165"/>
      <c r="C56" s="165"/>
      <c r="D56" s="165"/>
    </row>
    <row r="57" spans="1:4" x14ac:dyDescent="0.25">
      <c r="A57" s="15" t="s">
        <v>220</v>
      </c>
      <c r="B57" s="163">
        <f>B48+B49-B53+B55</f>
        <v>0</v>
      </c>
      <c r="C57" s="163">
        <f>C48+C49-C53+C55</f>
        <v>957812.55999999959</v>
      </c>
      <c r="D57" s="163">
        <f>D48+D49-D53+D55</f>
        <v>957812.55999999959</v>
      </c>
    </row>
    <row r="58" spans="1:4" x14ac:dyDescent="0.25">
      <c r="A58" s="19"/>
      <c r="B58" s="168"/>
      <c r="C58" s="168"/>
      <c r="D58" s="168"/>
    </row>
    <row r="59" spans="1:4" x14ac:dyDescent="0.25">
      <c r="A59" s="15" t="s">
        <v>221</v>
      </c>
      <c r="B59" s="163">
        <f>B57-B49</f>
        <v>0</v>
      </c>
      <c r="C59" s="163">
        <f>C57-C49</f>
        <v>957812.55999999959</v>
      </c>
      <c r="D59" s="163">
        <f>D57-D49</f>
        <v>957812.55999999959</v>
      </c>
    </row>
    <row r="60" spans="1:4" x14ac:dyDescent="0.25">
      <c r="A60" s="44"/>
      <c r="B60" s="45"/>
      <c r="C60" s="45"/>
      <c r="D60" s="45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68" t="s">
        <v>194</v>
      </c>
      <c r="B63" s="70">
        <v>0</v>
      </c>
      <c r="C63" s="70">
        <v>0</v>
      </c>
      <c r="D63" s="70">
        <v>0</v>
      </c>
    </row>
    <row r="64" spans="1:4" ht="30" x14ac:dyDescent="0.25">
      <c r="A64" s="18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69" t="s">
        <v>213</v>
      </c>
      <c r="B65" s="67">
        <v>0</v>
      </c>
      <c r="C65" s="67">
        <v>0</v>
      </c>
      <c r="D65" s="67">
        <v>0</v>
      </c>
    </row>
    <row r="66" spans="1:4" x14ac:dyDescent="0.25">
      <c r="A66" s="69" t="s">
        <v>216</v>
      </c>
      <c r="B66" s="67">
        <v>0</v>
      </c>
      <c r="C66" s="67">
        <v>0</v>
      </c>
      <c r="D66" s="67">
        <v>0</v>
      </c>
    </row>
    <row r="67" spans="1:4" x14ac:dyDescent="0.25">
      <c r="A67" s="34"/>
      <c r="B67" s="65"/>
      <c r="C67" s="65"/>
      <c r="D67" s="65"/>
    </row>
    <row r="68" spans="1:4" x14ac:dyDescent="0.25">
      <c r="A68" s="46" t="s">
        <v>223</v>
      </c>
      <c r="B68" s="67">
        <v>0</v>
      </c>
      <c r="C68" s="67">
        <v>0</v>
      </c>
      <c r="D68" s="67">
        <v>0</v>
      </c>
    </row>
    <row r="69" spans="1:4" x14ac:dyDescent="0.25">
      <c r="A69" s="34"/>
      <c r="B69" s="65"/>
      <c r="C69" s="65"/>
      <c r="D69" s="65"/>
    </row>
    <row r="70" spans="1:4" x14ac:dyDescent="0.25">
      <c r="A70" s="46" t="s">
        <v>201</v>
      </c>
      <c r="B70" s="14">
        <v>0</v>
      </c>
      <c r="C70" s="67">
        <v>0</v>
      </c>
      <c r="D70" s="67">
        <v>0</v>
      </c>
    </row>
    <row r="71" spans="1:4" x14ac:dyDescent="0.25">
      <c r="A71" s="34"/>
      <c r="B71" s="65"/>
      <c r="C71" s="65"/>
      <c r="D71" s="65"/>
    </row>
    <row r="72" spans="1:4" x14ac:dyDescent="0.25">
      <c r="A72" s="15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4"/>
      <c r="B73" s="65"/>
      <c r="C73" s="65"/>
      <c r="D73" s="65"/>
    </row>
    <row r="74" spans="1:4" x14ac:dyDescent="0.25">
      <c r="A74" s="15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4"/>
      <c r="B75" s="59"/>
      <c r="C75" s="59"/>
      <c r="D75" s="59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A76" sqref="A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96" t="s">
        <v>226</v>
      </c>
      <c r="B1" s="197"/>
      <c r="C1" s="197"/>
      <c r="D1" s="197"/>
      <c r="E1" s="197"/>
      <c r="F1" s="197"/>
      <c r="G1" s="198"/>
    </row>
    <row r="2" spans="1:7" x14ac:dyDescent="0.25">
      <c r="A2" s="80" t="str">
        <f>'Formato 1'!A2</f>
        <v xml:space="preserve"> INSTITUTO MUNICIPAL DE PLANEACIÓN DE GUANAJUATO, GTO.</v>
      </c>
      <c r="B2" s="81"/>
      <c r="C2" s="81"/>
      <c r="D2" s="81"/>
      <c r="E2" s="81"/>
      <c r="F2" s="81"/>
      <c r="G2" s="82"/>
    </row>
    <row r="3" spans="1:7" x14ac:dyDescent="0.25">
      <c r="A3" s="83" t="s">
        <v>227</v>
      </c>
      <c r="B3" s="84"/>
      <c r="C3" s="84"/>
      <c r="D3" s="84"/>
      <c r="E3" s="84"/>
      <c r="F3" s="84"/>
      <c r="G3" s="85"/>
    </row>
    <row r="4" spans="1:7" x14ac:dyDescent="0.25">
      <c r="A4" s="83" t="str">
        <f>'Formato 3'!A4</f>
        <v>Del 01 de enero al 30 de junio de 2026</v>
      </c>
      <c r="B4" s="84"/>
      <c r="C4" s="84"/>
      <c r="D4" s="84"/>
      <c r="E4" s="84"/>
      <c r="F4" s="84"/>
      <c r="G4" s="85"/>
    </row>
    <row r="5" spans="1:7" x14ac:dyDescent="0.25">
      <c r="A5" s="86" t="s">
        <v>2</v>
      </c>
      <c r="B5" s="87"/>
      <c r="C5" s="87"/>
      <c r="D5" s="87"/>
      <c r="E5" s="87"/>
      <c r="F5" s="87"/>
      <c r="G5" s="88"/>
    </row>
    <row r="6" spans="1:7" x14ac:dyDescent="0.25">
      <c r="A6" s="209" t="s">
        <v>5</v>
      </c>
      <c r="B6" s="211" t="s">
        <v>228</v>
      </c>
      <c r="C6" s="211"/>
      <c r="D6" s="211"/>
      <c r="E6" s="211"/>
      <c r="F6" s="211"/>
      <c r="G6" s="211" t="s">
        <v>229</v>
      </c>
    </row>
    <row r="7" spans="1:7" ht="30" x14ac:dyDescent="0.25">
      <c r="A7" s="210"/>
      <c r="B7" s="20" t="s">
        <v>230</v>
      </c>
      <c r="C7" s="7" t="s">
        <v>231</v>
      </c>
      <c r="D7" s="20" t="s">
        <v>232</v>
      </c>
      <c r="E7" s="20" t="s">
        <v>190</v>
      </c>
      <c r="F7" s="20" t="s">
        <v>233</v>
      </c>
      <c r="G7" s="211"/>
    </row>
    <row r="8" spans="1:7" x14ac:dyDescent="0.25">
      <c r="A8" s="21" t="s">
        <v>234</v>
      </c>
      <c r="B8" s="103"/>
      <c r="C8" s="103"/>
      <c r="D8" s="103"/>
      <c r="E8" s="103"/>
      <c r="F8" s="103"/>
      <c r="G8" s="103"/>
    </row>
    <row r="9" spans="1:7" x14ac:dyDescent="0.25">
      <c r="A9" s="46" t="s">
        <v>235</v>
      </c>
      <c r="B9" s="151">
        <v>0</v>
      </c>
      <c r="C9" s="151">
        <v>0</v>
      </c>
      <c r="D9" s="152">
        <f t="shared" ref="D9:D15" si="0">B9+C9</f>
        <v>0</v>
      </c>
      <c r="E9" s="151">
        <v>0</v>
      </c>
      <c r="F9" s="151">
        <v>0</v>
      </c>
      <c r="G9" s="152">
        <f t="shared" ref="G9:G39" si="1">F9-B9</f>
        <v>0</v>
      </c>
    </row>
    <row r="10" spans="1:7" x14ac:dyDescent="0.25">
      <c r="A10" s="46" t="s">
        <v>236</v>
      </c>
      <c r="B10" s="151">
        <v>0</v>
      </c>
      <c r="C10" s="151">
        <v>0</v>
      </c>
      <c r="D10" s="152">
        <f t="shared" si="0"/>
        <v>0</v>
      </c>
      <c r="E10" s="151">
        <v>0</v>
      </c>
      <c r="F10" s="151">
        <v>0</v>
      </c>
      <c r="G10" s="152">
        <f t="shared" si="1"/>
        <v>0</v>
      </c>
    </row>
    <row r="11" spans="1:7" x14ac:dyDescent="0.25">
      <c r="A11" s="46" t="s">
        <v>237</v>
      </c>
      <c r="B11" s="151">
        <v>0</v>
      </c>
      <c r="C11" s="151">
        <v>0</v>
      </c>
      <c r="D11" s="152">
        <f t="shared" si="0"/>
        <v>0</v>
      </c>
      <c r="E11" s="151">
        <v>0</v>
      </c>
      <c r="F11" s="151">
        <v>0</v>
      </c>
      <c r="G11" s="152">
        <f t="shared" si="1"/>
        <v>0</v>
      </c>
    </row>
    <row r="12" spans="1:7" x14ac:dyDescent="0.25">
      <c r="A12" s="46" t="s">
        <v>238</v>
      </c>
      <c r="B12" s="151">
        <v>0</v>
      </c>
      <c r="C12" s="151">
        <v>0</v>
      </c>
      <c r="D12" s="152">
        <f t="shared" si="0"/>
        <v>0</v>
      </c>
      <c r="E12" s="151">
        <v>0</v>
      </c>
      <c r="F12" s="151">
        <v>0</v>
      </c>
      <c r="G12" s="152">
        <f t="shared" si="1"/>
        <v>0</v>
      </c>
    </row>
    <row r="13" spans="1:7" x14ac:dyDescent="0.25">
      <c r="A13" s="46" t="s">
        <v>239</v>
      </c>
      <c r="B13" s="151">
        <v>0</v>
      </c>
      <c r="C13" s="151">
        <v>0</v>
      </c>
      <c r="D13" s="152">
        <f t="shared" si="0"/>
        <v>0</v>
      </c>
      <c r="E13" s="151">
        <v>0</v>
      </c>
      <c r="F13" s="151">
        <v>0</v>
      </c>
      <c r="G13" s="152">
        <f t="shared" si="1"/>
        <v>0</v>
      </c>
    </row>
    <row r="14" spans="1:7" x14ac:dyDescent="0.25">
      <c r="A14" s="46" t="s">
        <v>240</v>
      </c>
      <c r="B14" s="151">
        <v>0</v>
      </c>
      <c r="C14" s="151">
        <v>0</v>
      </c>
      <c r="D14" s="152">
        <f t="shared" si="0"/>
        <v>0</v>
      </c>
      <c r="E14" s="151">
        <v>0</v>
      </c>
      <c r="F14" s="151">
        <v>0</v>
      </c>
      <c r="G14" s="152">
        <f t="shared" si="1"/>
        <v>0</v>
      </c>
    </row>
    <row r="15" spans="1:7" x14ac:dyDescent="0.25">
      <c r="A15" s="46" t="s">
        <v>241</v>
      </c>
      <c r="B15" s="151">
        <v>0</v>
      </c>
      <c r="C15" s="151">
        <v>20450</v>
      </c>
      <c r="D15" s="152">
        <f t="shared" si="0"/>
        <v>20450</v>
      </c>
      <c r="E15" s="151">
        <v>6984.5</v>
      </c>
      <c r="F15" s="151">
        <v>6984.5</v>
      </c>
      <c r="G15" s="152">
        <f t="shared" si="1"/>
        <v>6984.5</v>
      </c>
    </row>
    <row r="16" spans="1:7" x14ac:dyDescent="0.25">
      <c r="A16" s="66" t="s">
        <v>242</v>
      </c>
      <c r="B16" s="152">
        <f>SUM(B17:B27)</f>
        <v>0</v>
      </c>
      <c r="C16" s="152">
        <f>SUM(C17:C27)</f>
        <v>0</v>
      </c>
      <c r="D16" s="152">
        <f>SUM(D17:D27)</f>
        <v>0</v>
      </c>
      <c r="E16" s="152">
        <f>SUM(E17:E27)</f>
        <v>0</v>
      </c>
      <c r="F16" s="152">
        <f>SUM(F17:F27)</f>
        <v>0</v>
      </c>
      <c r="G16" s="152">
        <f t="shared" si="1"/>
        <v>0</v>
      </c>
    </row>
    <row r="17" spans="1:7" x14ac:dyDescent="0.25">
      <c r="A17" s="55" t="s">
        <v>243</v>
      </c>
      <c r="B17" s="151">
        <v>0</v>
      </c>
      <c r="C17" s="151">
        <v>0</v>
      </c>
      <c r="D17" s="152">
        <f t="shared" ref="D17:D27" si="2">B17+C17</f>
        <v>0</v>
      </c>
      <c r="E17" s="151">
        <v>0</v>
      </c>
      <c r="F17" s="151">
        <v>0</v>
      </c>
      <c r="G17" s="152">
        <f t="shared" si="1"/>
        <v>0</v>
      </c>
    </row>
    <row r="18" spans="1:7" x14ac:dyDescent="0.25">
      <c r="A18" s="55" t="s">
        <v>244</v>
      </c>
      <c r="B18" s="151">
        <v>0</v>
      </c>
      <c r="C18" s="151">
        <v>0</v>
      </c>
      <c r="D18" s="152">
        <f t="shared" si="2"/>
        <v>0</v>
      </c>
      <c r="E18" s="151">
        <v>0</v>
      </c>
      <c r="F18" s="151">
        <v>0</v>
      </c>
      <c r="G18" s="152">
        <f t="shared" si="1"/>
        <v>0</v>
      </c>
    </row>
    <row r="19" spans="1:7" x14ac:dyDescent="0.25">
      <c r="A19" s="55" t="s">
        <v>245</v>
      </c>
      <c r="B19" s="151">
        <v>0</v>
      </c>
      <c r="C19" s="151">
        <v>0</v>
      </c>
      <c r="D19" s="152">
        <f t="shared" si="2"/>
        <v>0</v>
      </c>
      <c r="E19" s="151">
        <v>0</v>
      </c>
      <c r="F19" s="151">
        <v>0</v>
      </c>
      <c r="G19" s="152">
        <f t="shared" si="1"/>
        <v>0</v>
      </c>
    </row>
    <row r="20" spans="1:7" x14ac:dyDescent="0.25">
      <c r="A20" s="55" t="s">
        <v>246</v>
      </c>
      <c r="B20" s="152">
        <v>0</v>
      </c>
      <c r="C20" s="152">
        <v>0</v>
      </c>
      <c r="D20" s="152">
        <f t="shared" si="2"/>
        <v>0</v>
      </c>
      <c r="E20" s="152">
        <v>0</v>
      </c>
      <c r="F20" s="152">
        <v>0</v>
      </c>
      <c r="G20" s="152">
        <f t="shared" si="1"/>
        <v>0</v>
      </c>
    </row>
    <row r="21" spans="1:7" x14ac:dyDescent="0.25">
      <c r="A21" s="55" t="s">
        <v>247</v>
      </c>
      <c r="B21" s="152">
        <v>0</v>
      </c>
      <c r="C21" s="152">
        <v>0</v>
      </c>
      <c r="D21" s="152">
        <f t="shared" si="2"/>
        <v>0</v>
      </c>
      <c r="E21" s="152">
        <v>0</v>
      </c>
      <c r="F21" s="152">
        <v>0</v>
      </c>
      <c r="G21" s="152">
        <f t="shared" si="1"/>
        <v>0</v>
      </c>
    </row>
    <row r="22" spans="1:7" x14ac:dyDescent="0.25">
      <c r="A22" s="55" t="s">
        <v>248</v>
      </c>
      <c r="B22" s="151">
        <v>0</v>
      </c>
      <c r="C22" s="151">
        <v>0</v>
      </c>
      <c r="D22" s="152">
        <f t="shared" si="2"/>
        <v>0</v>
      </c>
      <c r="E22" s="151">
        <v>0</v>
      </c>
      <c r="F22" s="151">
        <v>0</v>
      </c>
      <c r="G22" s="152">
        <f t="shared" si="1"/>
        <v>0</v>
      </c>
    </row>
    <row r="23" spans="1:7" x14ac:dyDescent="0.25">
      <c r="A23" s="55" t="s">
        <v>249</v>
      </c>
      <c r="B23" s="152">
        <v>0</v>
      </c>
      <c r="C23" s="152">
        <v>0</v>
      </c>
      <c r="D23" s="152">
        <f t="shared" si="2"/>
        <v>0</v>
      </c>
      <c r="E23" s="152">
        <v>0</v>
      </c>
      <c r="F23" s="152">
        <v>0</v>
      </c>
      <c r="G23" s="152">
        <f t="shared" si="1"/>
        <v>0</v>
      </c>
    </row>
    <row r="24" spans="1:7" x14ac:dyDescent="0.25">
      <c r="A24" s="55" t="s">
        <v>250</v>
      </c>
      <c r="B24" s="152">
        <v>0</v>
      </c>
      <c r="C24" s="152">
        <v>0</v>
      </c>
      <c r="D24" s="152">
        <f t="shared" si="2"/>
        <v>0</v>
      </c>
      <c r="E24" s="152">
        <v>0</v>
      </c>
      <c r="F24" s="152">
        <v>0</v>
      </c>
      <c r="G24" s="152">
        <f t="shared" si="1"/>
        <v>0</v>
      </c>
    </row>
    <row r="25" spans="1:7" x14ac:dyDescent="0.25">
      <c r="A25" s="55" t="s">
        <v>251</v>
      </c>
      <c r="B25" s="151">
        <v>0</v>
      </c>
      <c r="C25" s="151">
        <v>0</v>
      </c>
      <c r="D25" s="152">
        <f t="shared" si="2"/>
        <v>0</v>
      </c>
      <c r="E25" s="151">
        <v>0</v>
      </c>
      <c r="F25" s="151">
        <v>0</v>
      </c>
      <c r="G25" s="152">
        <f t="shared" si="1"/>
        <v>0</v>
      </c>
    </row>
    <row r="26" spans="1:7" x14ac:dyDescent="0.25">
      <c r="A26" s="55" t="s">
        <v>252</v>
      </c>
      <c r="B26" s="151">
        <v>0</v>
      </c>
      <c r="C26" s="151">
        <v>0</v>
      </c>
      <c r="D26" s="152">
        <f t="shared" si="2"/>
        <v>0</v>
      </c>
      <c r="E26" s="151">
        <v>0</v>
      </c>
      <c r="F26" s="151">
        <v>0</v>
      </c>
      <c r="G26" s="152">
        <f t="shared" si="1"/>
        <v>0</v>
      </c>
    </row>
    <row r="27" spans="1:7" x14ac:dyDescent="0.25">
      <c r="A27" s="55" t="s">
        <v>253</v>
      </c>
      <c r="B27" s="151">
        <v>0</v>
      </c>
      <c r="C27" s="151">
        <v>0</v>
      </c>
      <c r="D27" s="152">
        <f t="shared" si="2"/>
        <v>0</v>
      </c>
      <c r="E27" s="151">
        <v>0</v>
      </c>
      <c r="F27" s="151">
        <v>0</v>
      </c>
      <c r="G27" s="152">
        <f t="shared" si="1"/>
        <v>0</v>
      </c>
    </row>
    <row r="28" spans="1:7" x14ac:dyDescent="0.25">
      <c r="A28" s="46" t="s">
        <v>254</v>
      </c>
      <c r="B28" s="152">
        <f>SUM(B29:B33)</f>
        <v>0</v>
      </c>
      <c r="C28" s="152">
        <f>SUM(C29:C33)</f>
        <v>0</v>
      </c>
      <c r="D28" s="152">
        <f>SUM(D29:D33)</f>
        <v>0</v>
      </c>
      <c r="E28" s="152">
        <f>SUM(E29:E33)</f>
        <v>0</v>
      </c>
      <c r="F28" s="152">
        <f>SUM(F29:F33)</f>
        <v>0</v>
      </c>
      <c r="G28" s="152">
        <f t="shared" si="1"/>
        <v>0</v>
      </c>
    </row>
    <row r="29" spans="1:7" x14ac:dyDescent="0.25">
      <c r="A29" s="55" t="s">
        <v>255</v>
      </c>
      <c r="B29" s="151">
        <v>0</v>
      </c>
      <c r="C29" s="151">
        <v>0</v>
      </c>
      <c r="D29" s="152">
        <f t="shared" ref="D29:D36" si="3">B29+C29</f>
        <v>0</v>
      </c>
      <c r="E29" s="151">
        <v>0</v>
      </c>
      <c r="F29" s="151">
        <v>0</v>
      </c>
      <c r="G29" s="152">
        <f t="shared" si="1"/>
        <v>0</v>
      </c>
    </row>
    <row r="30" spans="1:7" x14ac:dyDescent="0.25">
      <c r="A30" s="55" t="s">
        <v>256</v>
      </c>
      <c r="B30" s="151">
        <v>0</v>
      </c>
      <c r="C30" s="151">
        <v>0</v>
      </c>
      <c r="D30" s="152">
        <f t="shared" si="3"/>
        <v>0</v>
      </c>
      <c r="E30" s="151">
        <v>0</v>
      </c>
      <c r="F30" s="151">
        <v>0</v>
      </c>
      <c r="G30" s="152">
        <f t="shared" si="1"/>
        <v>0</v>
      </c>
    </row>
    <row r="31" spans="1:7" x14ac:dyDescent="0.25">
      <c r="A31" s="55" t="s">
        <v>257</v>
      </c>
      <c r="B31" s="151">
        <v>0</v>
      </c>
      <c r="C31" s="151">
        <v>0</v>
      </c>
      <c r="D31" s="152">
        <f t="shared" si="3"/>
        <v>0</v>
      </c>
      <c r="E31" s="151">
        <v>0</v>
      </c>
      <c r="F31" s="151">
        <v>0</v>
      </c>
      <c r="G31" s="152">
        <f t="shared" si="1"/>
        <v>0</v>
      </c>
    </row>
    <row r="32" spans="1:7" x14ac:dyDescent="0.25">
      <c r="A32" s="55" t="s">
        <v>258</v>
      </c>
      <c r="B32" s="152">
        <v>0</v>
      </c>
      <c r="C32" s="152">
        <v>0</v>
      </c>
      <c r="D32" s="152">
        <f t="shared" si="3"/>
        <v>0</v>
      </c>
      <c r="E32" s="152">
        <v>0</v>
      </c>
      <c r="F32" s="152">
        <v>0</v>
      </c>
      <c r="G32" s="152">
        <f t="shared" si="1"/>
        <v>0</v>
      </c>
    </row>
    <row r="33" spans="1:7" ht="14.45" customHeight="1" x14ac:dyDescent="0.25">
      <c r="A33" s="55" t="s">
        <v>259</v>
      </c>
      <c r="B33" s="151">
        <v>0</v>
      </c>
      <c r="C33" s="151">
        <v>0</v>
      </c>
      <c r="D33" s="152">
        <f t="shared" si="3"/>
        <v>0</v>
      </c>
      <c r="E33" s="151">
        <v>0</v>
      </c>
      <c r="F33" s="151">
        <v>0</v>
      </c>
      <c r="G33" s="152">
        <f t="shared" si="1"/>
        <v>0</v>
      </c>
    </row>
    <row r="34" spans="1:7" ht="14.45" customHeight="1" x14ac:dyDescent="0.25">
      <c r="A34" s="46" t="s">
        <v>260</v>
      </c>
      <c r="B34" s="151">
        <v>9215535.9399999995</v>
      </c>
      <c r="C34" s="151">
        <v>0</v>
      </c>
      <c r="D34" s="152">
        <f t="shared" si="3"/>
        <v>9215535.9399999995</v>
      </c>
      <c r="E34" s="151">
        <v>4607767.93</v>
      </c>
      <c r="F34" s="151">
        <v>4607767.93</v>
      </c>
      <c r="G34" s="152">
        <f t="shared" si="1"/>
        <v>-4607768.01</v>
      </c>
    </row>
    <row r="35" spans="1:7" ht="14.45" customHeight="1" x14ac:dyDescent="0.25">
      <c r="A35" s="46" t="s">
        <v>261</v>
      </c>
      <c r="B35" s="152">
        <f>B36</f>
        <v>0</v>
      </c>
      <c r="C35" s="152">
        <f>C36</f>
        <v>0</v>
      </c>
      <c r="D35" s="152">
        <f t="shared" si="3"/>
        <v>0</v>
      </c>
      <c r="E35" s="152">
        <f>E36</f>
        <v>0</v>
      </c>
      <c r="F35" s="152">
        <f>F36</f>
        <v>0</v>
      </c>
      <c r="G35" s="152">
        <f t="shared" si="1"/>
        <v>0</v>
      </c>
    </row>
    <row r="36" spans="1:7" ht="14.45" customHeight="1" x14ac:dyDescent="0.25">
      <c r="A36" s="55" t="s">
        <v>262</v>
      </c>
      <c r="B36" s="151">
        <v>0</v>
      </c>
      <c r="C36" s="151">
        <v>0</v>
      </c>
      <c r="D36" s="152">
        <f t="shared" si="3"/>
        <v>0</v>
      </c>
      <c r="E36" s="151">
        <v>0</v>
      </c>
      <c r="F36" s="151">
        <v>0</v>
      </c>
      <c r="G36" s="152">
        <f t="shared" si="1"/>
        <v>0</v>
      </c>
    </row>
    <row r="37" spans="1:7" ht="14.45" customHeight="1" x14ac:dyDescent="0.25">
      <c r="A37" s="46" t="s">
        <v>263</v>
      </c>
      <c r="B37" s="152">
        <f>B38+B39</f>
        <v>0</v>
      </c>
      <c r="C37" s="152">
        <f>C38+C39</f>
        <v>0</v>
      </c>
      <c r="D37" s="152">
        <f>D38+D39</f>
        <v>0</v>
      </c>
      <c r="E37" s="152">
        <f>E38+E39</f>
        <v>0</v>
      </c>
      <c r="F37" s="152">
        <f>F38+F39</f>
        <v>0</v>
      </c>
      <c r="G37" s="152">
        <f t="shared" si="1"/>
        <v>0</v>
      </c>
    </row>
    <row r="38" spans="1:7" x14ac:dyDescent="0.25">
      <c r="A38" s="55" t="s">
        <v>264</v>
      </c>
      <c r="B38" s="152">
        <v>0</v>
      </c>
      <c r="C38" s="152">
        <v>0</v>
      </c>
      <c r="D38" s="152">
        <f>B38+C38</f>
        <v>0</v>
      </c>
      <c r="E38" s="152">
        <v>0</v>
      </c>
      <c r="F38" s="152">
        <v>0</v>
      </c>
      <c r="G38" s="152">
        <f t="shared" si="1"/>
        <v>0</v>
      </c>
    </row>
    <row r="39" spans="1:7" x14ac:dyDescent="0.25">
      <c r="A39" s="55" t="s">
        <v>265</v>
      </c>
      <c r="B39" s="152">
        <v>0</v>
      </c>
      <c r="C39" s="152">
        <v>0</v>
      </c>
      <c r="D39" s="152">
        <f>B39+C39</f>
        <v>0</v>
      </c>
      <c r="E39" s="152">
        <v>0</v>
      </c>
      <c r="F39" s="152">
        <v>0</v>
      </c>
      <c r="G39" s="152">
        <f t="shared" si="1"/>
        <v>0</v>
      </c>
    </row>
    <row r="40" spans="1:7" x14ac:dyDescent="0.25">
      <c r="A40" s="34"/>
      <c r="B40" s="152"/>
      <c r="C40" s="152"/>
      <c r="D40" s="152"/>
      <c r="E40" s="152"/>
      <c r="F40" s="152"/>
      <c r="G40" s="152"/>
    </row>
    <row r="41" spans="1:7" x14ac:dyDescent="0.25">
      <c r="A41" s="3" t="s">
        <v>266</v>
      </c>
      <c r="B41" s="153">
        <f t="shared" ref="B41:G41" si="4">B9+B10+B11+B12+B13+B14+B15+B16+B28++B34+B35+B37</f>
        <v>9215535.9399999995</v>
      </c>
      <c r="C41" s="153">
        <f t="shared" si="4"/>
        <v>20450</v>
      </c>
      <c r="D41" s="153">
        <f t="shared" si="4"/>
        <v>9235985.9399999995</v>
      </c>
      <c r="E41" s="153">
        <f t="shared" si="4"/>
        <v>4614752.43</v>
      </c>
      <c r="F41" s="153">
        <f t="shared" si="4"/>
        <v>4614752.43</v>
      </c>
      <c r="G41" s="153">
        <f t="shared" si="4"/>
        <v>-4600783.51</v>
      </c>
    </row>
    <row r="42" spans="1:7" x14ac:dyDescent="0.25">
      <c r="A42" s="3" t="s">
        <v>267</v>
      </c>
      <c r="B42" s="154"/>
      <c r="C42" s="154"/>
      <c r="D42" s="154"/>
      <c r="E42" s="154"/>
      <c r="F42" s="154"/>
      <c r="G42" s="153">
        <f>IF((F41-B41)&lt;0,0,(F41-B41))</f>
        <v>0</v>
      </c>
    </row>
    <row r="43" spans="1:7" x14ac:dyDescent="0.25">
      <c r="A43" s="34"/>
      <c r="B43" s="155"/>
      <c r="C43" s="155"/>
      <c r="D43" s="155"/>
      <c r="E43" s="155"/>
      <c r="F43" s="155"/>
      <c r="G43" s="155"/>
    </row>
    <row r="44" spans="1:7" x14ac:dyDescent="0.25">
      <c r="A44" s="3" t="s">
        <v>268</v>
      </c>
      <c r="B44" s="155"/>
      <c r="C44" s="155"/>
      <c r="D44" s="155"/>
      <c r="E44" s="155"/>
      <c r="F44" s="155"/>
      <c r="G44" s="155"/>
    </row>
    <row r="45" spans="1:7" x14ac:dyDescent="0.25">
      <c r="A45" s="46" t="s">
        <v>269</v>
      </c>
      <c r="B45" s="152">
        <f>SUM(B46:B53)</f>
        <v>0</v>
      </c>
      <c r="C45" s="152">
        <f>SUM(C46:C53)</f>
        <v>0</v>
      </c>
      <c r="D45" s="152">
        <f>SUM(D46:D53)</f>
        <v>0</v>
      </c>
      <c r="E45" s="152">
        <f>SUM(E46:E53)</f>
        <v>0</v>
      </c>
      <c r="F45" s="152">
        <f>SUM(F46:F53)</f>
        <v>0</v>
      </c>
      <c r="G45" s="152">
        <f t="shared" ref="G45:G63" si="5">F45-B45</f>
        <v>0</v>
      </c>
    </row>
    <row r="46" spans="1:7" x14ac:dyDescent="0.25">
      <c r="A46" s="57" t="s">
        <v>270</v>
      </c>
      <c r="B46" s="152">
        <v>0</v>
      </c>
      <c r="C46" s="152">
        <v>0</v>
      </c>
      <c r="D46" s="152">
        <f t="shared" ref="D46:D53" si="6">B46+C46</f>
        <v>0</v>
      </c>
      <c r="E46" s="152">
        <v>0</v>
      </c>
      <c r="F46" s="152">
        <v>0</v>
      </c>
      <c r="G46" s="152">
        <f t="shared" si="5"/>
        <v>0</v>
      </c>
    </row>
    <row r="47" spans="1:7" x14ac:dyDescent="0.25">
      <c r="A47" s="57" t="s">
        <v>271</v>
      </c>
      <c r="B47" s="152">
        <v>0</v>
      </c>
      <c r="C47" s="152">
        <v>0</v>
      </c>
      <c r="D47" s="152">
        <f t="shared" si="6"/>
        <v>0</v>
      </c>
      <c r="E47" s="152">
        <v>0</v>
      </c>
      <c r="F47" s="152">
        <v>0</v>
      </c>
      <c r="G47" s="152">
        <f t="shared" si="5"/>
        <v>0</v>
      </c>
    </row>
    <row r="48" spans="1:7" x14ac:dyDescent="0.25">
      <c r="A48" s="57" t="s">
        <v>272</v>
      </c>
      <c r="B48" s="151">
        <v>0</v>
      </c>
      <c r="C48" s="151">
        <v>0</v>
      </c>
      <c r="D48" s="152">
        <f t="shared" si="6"/>
        <v>0</v>
      </c>
      <c r="E48" s="151">
        <v>0</v>
      </c>
      <c r="F48" s="151">
        <v>0</v>
      </c>
      <c r="G48" s="152">
        <f t="shared" si="5"/>
        <v>0</v>
      </c>
    </row>
    <row r="49" spans="1:7" ht="30" x14ac:dyDescent="0.25">
      <c r="A49" s="57" t="s">
        <v>273</v>
      </c>
      <c r="B49" s="151">
        <v>0</v>
      </c>
      <c r="C49" s="151">
        <v>0</v>
      </c>
      <c r="D49" s="152">
        <f t="shared" si="6"/>
        <v>0</v>
      </c>
      <c r="E49" s="151">
        <v>0</v>
      </c>
      <c r="F49" s="151">
        <v>0</v>
      </c>
      <c r="G49" s="152">
        <f t="shared" si="5"/>
        <v>0</v>
      </c>
    </row>
    <row r="50" spans="1:7" x14ac:dyDescent="0.25">
      <c r="A50" s="57" t="s">
        <v>274</v>
      </c>
      <c r="B50" s="152">
        <v>0</v>
      </c>
      <c r="C50" s="152">
        <v>0</v>
      </c>
      <c r="D50" s="152">
        <f t="shared" si="6"/>
        <v>0</v>
      </c>
      <c r="E50" s="152">
        <v>0</v>
      </c>
      <c r="F50" s="152">
        <v>0</v>
      </c>
      <c r="G50" s="152">
        <f t="shared" si="5"/>
        <v>0</v>
      </c>
    </row>
    <row r="51" spans="1:7" x14ac:dyDescent="0.25">
      <c r="A51" s="57" t="s">
        <v>275</v>
      </c>
      <c r="B51" s="152">
        <v>0</v>
      </c>
      <c r="C51" s="152">
        <v>0</v>
      </c>
      <c r="D51" s="152">
        <f t="shared" si="6"/>
        <v>0</v>
      </c>
      <c r="E51" s="152">
        <v>0</v>
      </c>
      <c r="F51" s="152">
        <v>0</v>
      </c>
      <c r="G51" s="152">
        <f t="shared" si="5"/>
        <v>0</v>
      </c>
    </row>
    <row r="52" spans="1:7" ht="30" x14ac:dyDescent="0.25">
      <c r="A52" s="58" t="s">
        <v>276</v>
      </c>
      <c r="B52" s="152">
        <v>0</v>
      </c>
      <c r="C52" s="152">
        <v>0</v>
      </c>
      <c r="D52" s="152">
        <f t="shared" si="6"/>
        <v>0</v>
      </c>
      <c r="E52" s="152">
        <v>0</v>
      </c>
      <c r="F52" s="152">
        <v>0</v>
      </c>
      <c r="G52" s="152">
        <f t="shared" si="5"/>
        <v>0</v>
      </c>
    </row>
    <row r="53" spans="1:7" x14ac:dyDescent="0.25">
      <c r="A53" s="55" t="s">
        <v>277</v>
      </c>
      <c r="B53" s="151">
        <v>0</v>
      </c>
      <c r="C53" s="151">
        <v>0</v>
      </c>
      <c r="D53" s="152">
        <f t="shared" si="6"/>
        <v>0</v>
      </c>
      <c r="E53" s="151">
        <v>0</v>
      </c>
      <c r="F53" s="151">
        <v>0</v>
      </c>
      <c r="G53" s="152">
        <f t="shared" si="5"/>
        <v>0</v>
      </c>
    </row>
    <row r="54" spans="1:7" x14ac:dyDescent="0.25">
      <c r="A54" s="46" t="s">
        <v>278</v>
      </c>
      <c r="B54" s="152">
        <f>SUM(B55:B58)</f>
        <v>0</v>
      </c>
      <c r="C54" s="152">
        <f>SUM(C55:C58)</f>
        <v>0</v>
      </c>
      <c r="D54" s="152">
        <f>SUM(D55:D58)</f>
        <v>0</v>
      </c>
      <c r="E54" s="152">
        <f>SUM(E55:E58)</f>
        <v>0</v>
      </c>
      <c r="F54" s="152">
        <f>SUM(F55:F58)</f>
        <v>0</v>
      </c>
      <c r="G54" s="152">
        <f t="shared" si="5"/>
        <v>0</v>
      </c>
    </row>
    <row r="55" spans="1:7" x14ac:dyDescent="0.25">
      <c r="A55" s="58" t="s">
        <v>279</v>
      </c>
      <c r="B55" s="152">
        <v>0</v>
      </c>
      <c r="C55" s="152">
        <v>0</v>
      </c>
      <c r="D55" s="152">
        <f>B55+C55</f>
        <v>0</v>
      </c>
      <c r="E55" s="152">
        <v>0</v>
      </c>
      <c r="F55" s="152">
        <v>0</v>
      </c>
      <c r="G55" s="152">
        <f t="shared" si="5"/>
        <v>0</v>
      </c>
    </row>
    <row r="56" spans="1:7" x14ac:dyDescent="0.25">
      <c r="A56" s="57" t="s">
        <v>280</v>
      </c>
      <c r="B56" s="152">
        <v>0</v>
      </c>
      <c r="C56" s="152">
        <v>0</v>
      </c>
      <c r="D56" s="152">
        <f>B56+C56</f>
        <v>0</v>
      </c>
      <c r="E56" s="152">
        <v>0</v>
      </c>
      <c r="F56" s="152">
        <v>0</v>
      </c>
      <c r="G56" s="152">
        <f t="shared" si="5"/>
        <v>0</v>
      </c>
    </row>
    <row r="57" spans="1:7" x14ac:dyDescent="0.25">
      <c r="A57" s="57" t="s">
        <v>281</v>
      </c>
      <c r="B57" s="152">
        <v>0</v>
      </c>
      <c r="C57" s="152">
        <v>0</v>
      </c>
      <c r="D57" s="152">
        <f>B57+C57</f>
        <v>0</v>
      </c>
      <c r="E57" s="152">
        <v>0</v>
      </c>
      <c r="F57" s="152">
        <v>0</v>
      </c>
      <c r="G57" s="152">
        <f t="shared" si="5"/>
        <v>0</v>
      </c>
    </row>
    <row r="58" spans="1:7" x14ac:dyDescent="0.25">
      <c r="A58" s="58" t="s">
        <v>282</v>
      </c>
      <c r="B58" s="151">
        <v>0</v>
      </c>
      <c r="C58" s="151">
        <v>0</v>
      </c>
      <c r="D58" s="152">
        <f>B58+C58</f>
        <v>0</v>
      </c>
      <c r="E58" s="151">
        <v>0</v>
      </c>
      <c r="F58" s="151">
        <v>0</v>
      </c>
      <c r="G58" s="152">
        <f t="shared" si="5"/>
        <v>0</v>
      </c>
    </row>
    <row r="59" spans="1:7" x14ac:dyDescent="0.25">
      <c r="A59" s="46" t="s">
        <v>283</v>
      </c>
      <c r="B59" s="152">
        <f>B60+B61</f>
        <v>0</v>
      </c>
      <c r="C59" s="152">
        <f>C60+C61</f>
        <v>0</v>
      </c>
      <c r="D59" s="152">
        <f>D60+D61</f>
        <v>0</v>
      </c>
      <c r="E59" s="152">
        <f>E60+E61</f>
        <v>0</v>
      </c>
      <c r="F59" s="152">
        <f>F60+F61</f>
        <v>0</v>
      </c>
      <c r="G59" s="152">
        <f t="shared" si="5"/>
        <v>0</v>
      </c>
    </row>
    <row r="60" spans="1:7" x14ac:dyDescent="0.25">
      <c r="A60" s="57" t="s">
        <v>284</v>
      </c>
      <c r="B60" s="151">
        <v>0</v>
      </c>
      <c r="C60" s="151">
        <v>0</v>
      </c>
      <c r="D60" s="152">
        <f>B60+C60</f>
        <v>0</v>
      </c>
      <c r="E60" s="151">
        <v>0</v>
      </c>
      <c r="F60" s="151">
        <v>0</v>
      </c>
      <c r="G60" s="152">
        <f t="shared" si="5"/>
        <v>0</v>
      </c>
    </row>
    <row r="61" spans="1:7" x14ac:dyDescent="0.25">
      <c r="A61" s="57" t="s">
        <v>285</v>
      </c>
      <c r="B61" s="151">
        <v>0</v>
      </c>
      <c r="C61" s="151">
        <v>0</v>
      </c>
      <c r="D61" s="152">
        <f>B61+C61</f>
        <v>0</v>
      </c>
      <c r="E61" s="151">
        <v>0</v>
      </c>
      <c r="F61" s="151">
        <v>0</v>
      </c>
      <c r="G61" s="152">
        <f t="shared" si="5"/>
        <v>0</v>
      </c>
    </row>
    <row r="62" spans="1:7" x14ac:dyDescent="0.25">
      <c r="A62" s="46" t="s">
        <v>286</v>
      </c>
      <c r="B62" s="151">
        <v>0</v>
      </c>
      <c r="C62" s="151">
        <v>0</v>
      </c>
      <c r="D62" s="152">
        <f>B62+C62</f>
        <v>0</v>
      </c>
      <c r="E62" s="151">
        <v>0</v>
      </c>
      <c r="F62" s="151">
        <v>0</v>
      </c>
      <c r="G62" s="152">
        <f t="shared" si="5"/>
        <v>0</v>
      </c>
    </row>
    <row r="63" spans="1:7" x14ac:dyDescent="0.25">
      <c r="A63" s="46" t="s">
        <v>287</v>
      </c>
      <c r="B63" s="151">
        <v>0</v>
      </c>
      <c r="C63" s="151">
        <v>0</v>
      </c>
      <c r="D63" s="152">
        <f>B63+C63</f>
        <v>0</v>
      </c>
      <c r="E63" s="151">
        <v>0</v>
      </c>
      <c r="F63" s="151">
        <v>0</v>
      </c>
      <c r="G63" s="152">
        <f t="shared" si="5"/>
        <v>0</v>
      </c>
    </row>
    <row r="64" spans="1:7" x14ac:dyDescent="0.25">
      <c r="A64" s="34"/>
      <c r="B64" s="155"/>
      <c r="C64" s="155"/>
      <c r="D64" s="155"/>
      <c r="E64" s="155"/>
      <c r="F64" s="155"/>
      <c r="G64" s="155"/>
    </row>
    <row r="65" spans="1:7" x14ac:dyDescent="0.25">
      <c r="A65" s="3" t="s">
        <v>288</v>
      </c>
      <c r="B65" s="153">
        <f>B45+B54+B59+B62+B63</f>
        <v>0</v>
      </c>
      <c r="C65" s="153">
        <f>C45+C54+C59+C62+C63</f>
        <v>0</v>
      </c>
      <c r="D65" s="153">
        <f>D45+D54+D59+D62+D63</f>
        <v>0</v>
      </c>
      <c r="E65" s="153">
        <f>E45+E54+E59+E62+E63</f>
        <v>0</v>
      </c>
      <c r="F65" s="153">
        <f>F45+F54+F59+F62+F63</f>
        <v>0</v>
      </c>
      <c r="G65" s="153">
        <f>F65-B65</f>
        <v>0</v>
      </c>
    </row>
    <row r="66" spans="1:7" x14ac:dyDescent="0.25">
      <c r="A66" s="34"/>
      <c r="B66" s="155"/>
      <c r="C66" s="155"/>
      <c r="D66" s="155"/>
      <c r="E66" s="155"/>
      <c r="F66" s="155"/>
      <c r="G66" s="155"/>
    </row>
    <row r="67" spans="1:7" x14ac:dyDescent="0.25">
      <c r="A67" s="3" t="s">
        <v>289</v>
      </c>
      <c r="B67" s="153">
        <f t="shared" ref="B67:G67" si="7">B68</f>
        <v>0</v>
      </c>
      <c r="C67" s="153">
        <f t="shared" si="7"/>
        <v>0</v>
      </c>
      <c r="D67" s="153">
        <f t="shared" si="7"/>
        <v>0</v>
      </c>
      <c r="E67" s="153">
        <f t="shared" si="7"/>
        <v>0</v>
      </c>
      <c r="F67" s="153">
        <f t="shared" si="7"/>
        <v>0</v>
      </c>
      <c r="G67" s="153">
        <f t="shared" si="7"/>
        <v>0</v>
      </c>
    </row>
    <row r="68" spans="1:7" x14ac:dyDescent="0.25">
      <c r="A68" s="46" t="s">
        <v>290</v>
      </c>
      <c r="B68" s="151">
        <v>0</v>
      </c>
      <c r="C68" s="151">
        <v>0</v>
      </c>
      <c r="D68" s="152">
        <f>B68+C68</f>
        <v>0</v>
      </c>
      <c r="E68" s="151">
        <v>0</v>
      </c>
      <c r="F68" s="151">
        <v>0</v>
      </c>
      <c r="G68" s="152">
        <f>F68-B68</f>
        <v>0</v>
      </c>
    </row>
    <row r="69" spans="1:7" x14ac:dyDescent="0.25">
      <c r="A69" s="34"/>
      <c r="B69" s="155"/>
      <c r="C69" s="155"/>
      <c r="D69" s="155"/>
      <c r="E69" s="155"/>
      <c r="F69" s="155"/>
      <c r="G69" s="155"/>
    </row>
    <row r="70" spans="1:7" x14ac:dyDescent="0.25">
      <c r="A70" s="3" t="s">
        <v>291</v>
      </c>
      <c r="B70" s="153">
        <f t="shared" ref="B70:G70" si="8">B41+B65+B67</f>
        <v>9215535.9399999995</v>
      </c>
      <c r="C70" s="153">
        <f t="shared" si="8"/>
        <v>20450</v>
      </c>
      <c r="D70" s="153">
        <f t="shared" si="8"/>
        <v>9235985.9399999995</v>
      </c>
      <c r="E70" s="153">
        <f t="shared" si="8"/>
        <v>4614752.43</v>
      </c>
      <c r="F70" s="153">
        <f t="shared" si="8"/>
        <v>4614752.43</v>
      </c>
      <c r="G70" s="153">
        <f t="shared" si="8"/>
        <v>-4600783.51</v>
      </c>
    </row>
    <row r="71" spans="1:7" x14ac:dyDescent="0.25">
      <c r="A71" s="34"/>
      <c r="B71" s="155"/>
      <c r="C71" s="155"/>
      <c r="D71" s="155"/>
      <c r="E71" s="155"/>
      <c r="F71" s="155"/>
      <c r="G71" s="155"/>
    </row>
    <row r="72" spans="1:7" x14ac:dyDescent="0.25">
      <c r="A72" s="3" t="s">
        <v>292</v>
      </c>
      <c r="B72" s="155"/>
      <c r="C72" s="155"/>
      <c r="D72" s="155"/>
      <c r="E72" s="155"/>
      <c r="F72" s="155"/>
      <c r="G72" s="155"/>
    </row>
    <row r="73" spans="1:7" ht="30" x14ac:dyDescent="0.25">
      <c r="A73" s="51" t="s">
        <v>293</v>
      </c>
      <c r="B73" s="151">
        <v>0</v>
      </c>
      <c r="C73" s="151">
        <v>0</v>
      </c>
      <c r="D73" s="152">
        <f>B73+C73</f>
        <v>0</v>
      </c>
      <c r="E73" s="151">
        <v>0</v>
      </c>
      <c r="F73" s="151">
        <v>0</v>
      </c>
      <c r="G73" s="152">
        <f>F73-B73</f>
        <v>0</v>
      </c>
    </row>
    <row r="74" spans="1:7" ht="30" x14ac:dyDescent="0.25">
      <c r="A74" s="51" t="s">
        <v>294</v>
      </c>
      <c r="B74" s="151">
        <v>0</v>
      </c>
      <c r="C74" s="151">
        <v>0</v>
      </c>
      <c r="D74" s="152">
        <f>B74+C74</f>
        <v>0</v>
      </c>
      <c r="E74" s="151">
        <v>0</v>
      </c>
      <c r="F74" s="151">
        <v>0</v>
      </c>
      <c r="G74" s="152">
        <f>F74-B74</f>
        <v>0</v>
      </c>
    </row>
    <row r="75" spans="1:7" x14ac:dyDescent="0.25">
      <c r="A75" s="15" t="s">
        <v>295</v>
      </c>
      <c r="B75" s="153">
        <f t="shared" ref="B75:G75" si="9">B73+B74</f>
        <v>0</v>
      </c>
      <c r="C75" s="153">
        <f t="shared" si="9"/>
        <v>0</v>
      </c>
      <c r="D75" s="153">
        <f t="shared" si="9"/>
        <v>0</v>
      </c>
      <c r="E75" s="153">
        <f t="shared" si="9"/>
        <v>0</v>
      </c>
      <c r="F75" s="153">
        <f t="shared" si="9"/>
        <v>0</v>
      </c>
      <c r="G75" s="153">
        <f t="shared" si="9"/>
        <v>0</v>
      </c>
    </row>
    <row r="76" spans="1:7" x14ac:dyDescent="0.25">
      <c r="A76" s="44"/>
      <c r="B76" s="104"/>
      <c r="C76" s="104"/>
      <c r="D76" s="104"/>
      <c r="E76" s="104"/>
      <c r="F76" s="104"/>
      <c r="G76" s="104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G23" sqref="G2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214" t="s">
        <v>296</v>
      </c>
      <c r="B1" s="197"/>
      <c r="C1" s="197"/>
      <c r="D1" s="197"/>
      <c r="E1" s="197"/>
      <c r="F1" s="197"/>
      <c r="G1" s="198"/>
    </row>
    <row r="2" spans="1:7" x14ac:dyDescent="0.25">
      <c r="A2" s="199" t="str">
        <f>'Formato 1'!A2</f>
        <v xml:space="preserve"> INSTITUTO MUNICIPAL DE PLANEACIÓN DE GUANAJUATO, GTO.</v>
      </c>
      <c r="B2" s="200"/>
      <c r="C2" s="200"/>
      <c r="D2" s="200"/>
      <c r="E2" s="200"/>
      <c r="F2" s="200"/>
      <c r="G2" s="201"/>
    </row>
    <row r="3" spans="1:7" x14ac:dyDescent="0.25">
      <c r="A3" s="202" t="s">
        <v>297</v>
      </c>
      <c r="B3" s="203"/>
      <c r="C3" s="203"/>
      <c r="D3" s="203"/>
      <c r="E3" s="203"/>
      <c r="F3" s="203"/>
      <c r="G3" s="204"/>
    </row>
    <row r="4" spans="1:7" x14ac:dyDescent="0.25">
      <c r="A4" s="202" t="s">
        <v>298</v>
      </c>
      <c r="B4" s="203"/>
      <c r="C4" s="203"/>
      <c r="D4" s="203"/>
      <c r="E4" s="203"/>
      <c r="F4" s="203"/>
      <c r="G4" s="204"/>
    </row>
    <row r="5" spans="1:7" x14ac:dyDescent="0.25">
      <c r="A5" s="202" t="str">
        <f>'Formato 3'!A4</f>
        <v>Del 01 de enero al 30 de junio de 2026</v>
      </c>
      <c r="B5" s="203"/>
      <c r="C5" s="203"/>
      <c r="D5" s="203"/>
      <c r="E5" s="203"/>
      <c r="F5" s="203"/>
      <c r="G5" s="204"/>
    </row>
    <row r="6" spans="1:7" x14ac:dyDescent="0.25">
      <c r="A6" s="205" t="s">
        <v>2</v>
      </c>
      <c r="B6" s="206"/>
      <c r="C6" s="206"/>
      <c r="D6" s="206"/>
      <c r="E6" s="206"/>
      <c r="F6" s="206"/>
      <c r="G6" s="207"/>
    </row>
    <row r="7" spans="1:7" x14ac:dyDescent="0.25">
      <c r="A7" s="212" t="s">
        <v>5</v>
      </c>
      <c r="B7" s="212" t="s">
        <v>299</v>
      </c>
      <c r="C7" s="212"/>
      <c r="D7" s="212"/>
      <c r="E7" s="212"/>
      <c r="F7" s="212"/>
      <c r="G7" s="213" t="s">
        <v>300</v>
      </c>
    </row>
    <row r="8" spans="1:7" ht="30" x14ac:dyDescent="0.25">
      <c r="A8" s="212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212"/>
    </row>
    <row r="9" spans="1:7" x14ac:dyDescent="0.25">
      <c r="A9" s="22" t="s">
        <v>304</v>
      </c>
      <c r="B9" s="147">
        <f t="shared" ref="B9:G9" si="0">B10+B18+B189+B28+B38+B48+B58+B62+B71+B75</f>
        <v>9215535.9399999995</v>
      </c>
      <c r="C9" s="147">
        <f t="shared" si="0"/>
        <v>608660.5</v>
      </c>
      <c r="D9" s="147">
        <f t="shared" si="0"/>
        <v>9824196.4399999995</v>
      </c>
      <c r="E9" s="147">
        <f t="shared" si="0"/>
        <v>4245150.37</v>
      </c>
      <c r="F9" s="147">
        <f t="shared" si="0"/>
        <v>4245150.37</v>
      </c>
      <c r="G9" s="147">
        <f t="shared" si="0"/>
        <v>5579046.0700000003</v>
      </c>
    </row>
    <row r="10" spans="1:7" x14ac:dyDescent="0.25">
      <c r="A10" s="60" t="s">
        <v>305</v>
      </c>
      <c r="B10" s="148">
        <f t="shared" ref="B10:G10" si="1">SUM(B11:B17)</f>
        <v>8426718.4000000004</v>
      </c>
      <c r="C10" s="148">
        <f t="shared" si="1"/>
        <v>154210.49999999997</v>
      </c>
      <c r="D10" s="148">
        <f t="shared" si="1"/>
        <v>8580928.9000000004</v>
      </c>
      <c r="E10" s="148">
        <f t="shared" si="1"/>
        <v>3492654.43</v>
      </c>
      <c r="F10" s="148">
        <f t="shared" si="1"/>
        <v>3492654.43</v>
      </c>
      <c r="G10" s="148">
        <f t="shared" si="1"/>
        <v>5088274.47</v>
      </c>
    </row>
    <row r="11" spans="1:7" x14ac:dyDescent="0.25">
      <c r="A11" s="61" t="s">
        <v>306</v>
      </c>
      <c r="B11" s="149">
        <v>2400198</v>
      </c>
      <c r="C11" s="149">
        <v>0</v>
      </c>
      <c r="D11" s="148">
        <f t="shared" ref="D11:D17" si="2">B11+C11</f>
        <v>2400198</v>
      </c>
      <c r="E11" s="149">
        <v>1071071.45</v>
      </c>
      <c r="F11" s="149">
        <v>1071071.45</v>
      </c>
      <c r="G11" s="148">
        <f t="shared" ref="G11:G17" si="3">D11-E11</f>
        <v>1329126.55</v>
      </c>
    </row>
    <row r="12" spans="1:7" x14ac:dyDescent="0.25">
      <c r="A12" s="61" t="s">
        <v>307</v>
      </c>
      <c r="B12" s="149">
        <v>4000</v>
      </c>
      <c r="C12" s="149">
        <v>414291.67</v>
      </c>
      <c r="D12" s="148">
        <f t="shared" si="2"/>
        <v>418291.67</v>
      </c>
      <c r="E12" s="149">
        <v>234044.04</v>
      </c>
      <c r="F12" s="149">
        <v>234044.04</v>
      </c>
      <c r="G12" s="148">
        <f t="shared" si="3"/>
        <v>184247.62999999998</v>
      </c>
    </row>
    <row r="13" spans="1:7" x14ac:dyDescent="0.25">
      <c r="A13" s="61" t="s">
        <v>308</v>
      </c>
      <c r="B13" s="149">
        <v>782382</v>
      </c>
      <c r="C13" s="149">
        <v>0</v>
      </c>
      <c r="D13" s="148">
        <f t="shared" si="2"/>
        <v>782382</v>
      </c>
      <c r="E13" s="149">
        <v>76863.740000000005</v>
      </c>
      <c r="F13" s="149">
        <v>76863.740000000005</v>
      </c>
      <c r="G13" s="148">
        <f t="shared" si="3"/>
        <v>705518.26</v>
      </c>
    </row>
    <row r="14" spans="1:7" x14ac:dyDescent="0.25">
      <c r="A14" s="61" t="s">
        <v>309</v>
      </c>
      <c r="B14" s="149">
        <v>2069925</v>
      </c>
      <c r="C14" s="149">
        <v>0</v>
      </c>
      <c r="D14" s="148">
        <f t="shared" si="2"/>
        <v>2069925</v>
      </c>
      <c r="E14" s="149">
        <v>879446.93</v>
      </c>
      <c r="F14" s="149">
        <v>879446.93</v>
      </c>
      <c r="G14" s="148">
        <f t="shared" si="3"/>
        <v>1190478.0699999998</v>
      </c>
    </row>
    <row r="15" spans="1:7" x14ac:dyDescent="0.25">
      <c r="A15" s="61" t="s">
        <v>310</v>
      </c>
      <c r="B15" s="149">
        <v>3170213.4</v>
      </c>
      <c r="C15" s="149">
        <v>-260081.17</v>
      </c>
      <c r="D15" s="148">
        <f t="shared" si="2"/>
        <v>2910132.23</v>
      </c>
      <c r="E15" s="149">
        <v>1231228.27</v>
      </c>
      <c r="F15" s="149">
        <v>1231228.27</v>
      </c>
      <c r="G15" s="148">
        <f t="shared" si="3"/>
        <v>1678903.96</v>
      </c>
    </row>
    <row r="16" spans="1:7" x14ac:dyDescent="0.25">
      <c r="A16" s="61" t="s">
        <v>311</v>
      </c>
      <c r="B16" s="148">
        <v>0</v>
      </c>
      <c r="C16" s="148">
        <v>0</v>
      </c>
      <c r="D16" s="148">
        <f t="shared" si="2"/>
        <v>0</v>
      </c>
      <c r="E16" s="148">
        <v>0</v>
      </c>
      <c r="F16" s="148">
        <v>0</v>
      </c>
      <c r="G16" s="148">
        <f t="shared" si="3"/>
        <v>0</v>
      </c>
    </row>
    <row r="17" spans="1:7" x14ac:dyDescent="0.25">
      <c r="A17" s="61" t="s">
        <v>312</v>
      </c>
      <c r="B17" s="148">
        <v>0</v>
      </c>
      <c r="C17" s="148">
        <v>0</v>
      </c>
      <c r="D17" s="148">
        <f t="shared" si="2"/>
        <v>0</v>
      </c>
      <c r="E17" s="148">
        <v>0</v>
      </c>
      <c r="F17" s="148">
        <v>0</v>
      </c>
      <c r="G17" s="148">
        <f t="shared" si="3"/>
        <v>0</v>
      </c>
    </row>
    <row r="18" spans="1:7" x14ac:dyDescent="0.25">
      <c r="A18" s="60" t="s">
        <v>313</v>
      </c>
      <c r="B18" s="148">
        <f t="shared" ref="B18:G18" si="4">SUM(B19:B27)</f>
        <v>164817.53999999998</v>
      </c>
      <c r="C18" s="148">
        <f t="shared" si="4"/>
        <v>0</v>
      </c>
      <c r="D18" s="148">
        <f t="shared" si="4"/>
        <v>164817.53999999998</v>
      </c>
      <c r="E18" s="148">
        <f t="shared" si="4"/>
        <v>16105.46</v>
      </c>
      <c r="F18" s="148">
        <f t="shared" si="4"/>
        <v>16105.46</v>
      </c>
      <c r="G18" s="148">
        <f t="shared" si="4"/>
        <v>148712.08000000002</v>
      </c>
    </row>
    <row r="19" spans="1:7" x14ac:dyDescent="0.25">
      <c r="A19" s="61" t="s">
        <v>314</v>
      </c>
      <c r="B19" s="149">
        <v>92817.54</v>
      </c>
      <c r="C19" s="149">
        <v>0</v>
      </c>
      <c r="D19" s="148">
        <f t="shared" ref="D19:D27" si="5">B19+C19</f>
        <v>92817.54</v>
      </c>
      <c r="E19" s="149">
        <v>1508.98</v>
      </c>
      <c r="F19" s="149">
        <v>1508.98</v>
      </c>
      <c r="G19" s="148">
        <f t="shared" ref="G19:G27" si="6">D19-E19</f>
        <v>91308.56</v>
      </c>
    </row>
    <row r="20" spans="1:7" x14ac:dyDescent="0.25">
      <c r="A20" s="61" t="s">
        <v>315</v>
      </c>
      <c r="B20" s="149">
        <v>37000</v>
      </c>
      <c r="C20" s="149">
        <v>-2000</v>
      </c>
      <c r="D20" s="148">
        <f t="shared" si="5"/>
        <v>35000</v>
      </c>
      <c r="E20" s="149">
        <v>2466</v>
      </c>
      <c r="F20" s="149">
        <v>2466</v>
      </c>
      <c r="G20" s="148">
        <f t="shared" si="6"/>
        <v>32534</v>
      </c>
    </row>
    <row r="21" spans="1:7" x14ac:dyDescent="0.25">
      <c r="A21" s="61" t="s">
        <v>316</v>
      </c>
      <c r="B21" s="148">
        <v>0</v>
      </c>
      <c r="C21" s="148">
        <v>0</v>
      </c>
      <c r="D21" s="148">
        <f t="shared" si="5"/>
        <v>0</v>
      </c>
      <c r="E21" s="148">
        <v>0</v>
      </c>
      <c r="F21" s="148">
        <v>0</v>
      </c>
      <c r="G21" s="148">
        <f t="shared" si="6"/>
        <v>0</v>
      </c>
    </row>
    <row r="22" spans="1:7" x14ac:dyDescent="0.25">
      <c r="A22" s="61" t="s">
        <v>317</v>
      </c>
      <c r="B22" s="149">
        <v>2000</v>
      </c>
      <c r="C22" s="149">
        <v>0</v>
      </c>
      <c r="D22" s="148">
        <f t="shared" si="5"/>
        <v>2000</v>
      </c>
      <c r="E22" s="149">
        <v>0</v>
      </c>
      <c r="F22" s="149">
        <v>0</v>
      </c>
      <c r="G22" s="148">
        <f t="shared" si="6"/>
        <v>2000</v>
      </c>
    </row>
    <row r="23" spans="1:7" x14ac:dyDescent="0.25">
      <c r="A23" s="61" t="s">
        <v>318</v>
      </c>
      <c r="B23" s="148">
        <v>0</v>
      </c>
      <c r="C23" s="148">
        <v>0</v>
      </c>
      <c r="D23" s="148">
        <f t="shared" si="5"/>
        <v>0</v>
      </c>
      <c r="E23" s="148">
        <v>0</v>
      </c>
      <c r="F23" s="148">
        <v>0</v>
      </c>
      <c r="G23" s="148">
        <f t="shared" si="6"/>
        <v>0</v>
      </c>
    </row>
    <row r="24" spans="1:7" x14ac:dyDescent="0.25">
      <c r="A24" s="61" t="s">
        <v>319</v>
      </c>
      <c r="B24" s="149">
        <v>30000</v>
      </c>
      <c r="C24" s="149">
        <v>0</v>
      </c>
      <c r="D24" s="148">
        <f t="shared" si="5"/>
        <v>30000</v>
      </c>
      <c r="E24" s="149">
        <v>10285.42</v>
      </c>
      <c r="F24" s="149">
        <v>10285.42</v>
      </c>
      <c r="G24" s="148">
        <f t="shared" si="6"/>
        <v>19714.580000000002</v>
      </c>
    </row>
    <row r="25" spans="1:7" x14ac:dyDescent="0.25">
      <c r="A25" s="61" t="s">
        <v>320</v>
      </c>
      <c r="B25" s="148">
        <v>0</v>
      </c>
      <c r="C25" s="148">
        <v>0</v>
      </c>
      <c r="D25" s="148">
        <f t="shared" si="5"/>
        <v>0</v>
      </c>
      <c r="E25" s="148">
        <v>0</v>
      </c>
      <c r="F25" s="148">
        <v>0</v>
      </c>
      <c r="G25" s="148">
        <f t="shared" si="6"/>
        <v>0</v>
      </c>
    </row>
    <row r="26" spans="1:7" x14ac:dyDescent="0.25">
      <c r="A26" s="61" t="s">
        <v>321</v>
      </c>
      <c r="B26" s="148">
        <v>0</v>
      </c>
      <c r="C26" s="148">
        <v>0</v>
      </c>
      <c r="D26" s="148">
        <f t="shared" si="5"/>
        <v>0</v>
      </c>
      <c r="E26" s="148">
        <v>0</v>
      </c>
      <c r="F26" s="148">
        <v>0</v>
      </c>
      <c r="G26" s="148">
        <f t="shared" si="6"/>
        <v>0</v>
      </c>
    </row>
    <row r="27" spans="1:7" x14ac:dyDescent="0.25">
      <c r="A27" s="61" t="s">
        <v>322</v>
      </c>
      <c r="B27" s="149">
        <v>3000</v>
      </c>
      <c r="C27" s="149">
        <v>2000</v>
      </c>
      <c r="D27" s="148">
        <f t="shared" si="5"/>
        <v>5000</v>
      </c>
      <c r="E27" s="149">
        <v>1845.06</v>
      </c>
      <c r="F27" s="149">
        <v>1845.06</v>
      </c>
      <c r="G27" s="148">
        <f t="shared" si="6"/>
        <v>3154.94</v>
      </c>
    </row>
    <row r="28" spans="1:7" x14ac:dyDescent="0.25">
      <c r="A28" s="60" t="s">
        <v>323</v>
      </c>
      <c r="B28" s="148">
        <f t="shared" ref="B28:G28" si="7">SUM(B29:B37)</f>
        <v>624000</v>
      </c>
      <c r="C28" s="148">
        <f t="shared" si="7"/>
        <v>20450.000000000007</v>
      </c>
      <c r="D28" s="148">
        <f t="shared" si="7"/>
        <v>644450</v>
      </c>
      <c r="E28" s="148">
        <f t="shared" si="7"/>
        <v>302390.48</v>
      </c>
      <c r="F28" s="148">
        <f t="shared" si="7"/>
        <v>302390.48</v>
      </c>
      <c r="G28" s="148">
        <f t="shared" si="7"/>
        <v>342059.52000000002</v>
      </c>
    </row>
    <row r="29" spans="1:7" x14ac:dyDescent="0.25">
      <c r="A29" s="61" t="s">
        <v>324</v>
      </c>
      <c r="B29" s="149">
        <v>168000</v>
      </c>
      <c r="C29" s="149">
        <v>-33790</v>
      </c>
      <c r="D29" s="148">
        <f t="shared" ref="D29:D37" si="8">B29+C29</f>
        <v>134210</v>
      </c>
      <c r="E29" s="149">
        <v>69782.16</v>
      </c>
      <c r="F29" s="149">
        <v>69782.16</v>
      </c>
      <c r="G29" s="148">
        <f t="shared" ref="G29:G37" si="9">D29-E29</f>
        <v>64427.839999999997</v>
      </c>
    </row>
    <row r="30" spans="1:7" x14ac:dyDescent="0.25">
      <c r="A30" s="61" t="s">
        <v>325</v>
      </c>
      <c r="B30" s="149">
        <v>196000</v>
      </c>
      <c r="C30" s="149">
        <v>1790</v>
      </c>
      <c r="D30" s="148">
        <f t="shared" si="8"/>
        <v>197790</v>
      </c>
      <c r="E30" s="149">
        <v>94392.8</v>
      </c>
      <c r="F30" s="149">
        <v>94392.8</v>
      </c>
      <c r="G30" s="148">
        <f t="shared" si="9"/>
        <v>103397.2</v>
      </c>
    </row>
    <row r="31" spans="1:7" x14ac:dyDescent="0.25">
      <c r="A31" s="61" t="s">
        <v>326</v>
      </c>
      <c r="B31" s="149">
        <v>9000</v>
      </c>
      <c r="C31" s="149">
        <v>7449.34</v>
      </c>
      <c r="D31" s="148">
        <f t="shared" si="8"/>
        <v>16449.34</v>
      </c>
      <c r="E31" s="149">
        <v>16449.34</v>
      </c>
      <c r="F31" s="149">
        <v>16449.34</v>
      </c>
      <c r="G31" s="148">
        <f t="shared" si="9"/>
        <v>0</v>
      </c>
    </row>
    <row r="32" spans="1:7" x14ac:dyDescent="0.25">
      <c r="A32" s="61" t="s">
        <v>327</v>
      </c>
      <c r="B32" s="149">
        <v>32000</v>
      </c>
      <c r="C32" s="149">
        <v>-16888.32</v>
      </c>
      <c r="D32" s="148">
        <f t="shared" si="8"/>
        <v>15111.68</v>
      </c>
      <c r="E32" s="149">
        <v>12287.4</v>
      </c>
      <c r="F32" s="149">
        <v>12287.4</v>
      </c>
      <c r="G32" s="148">
        <f t="shared" si="9"/>
        <v>2824.2800000000007</v>
      </c>
    </row>
    <row r="33" spans="1:7" ht="14.45" customHeight="1" x14ac:dyDescent="0.25">
      <c r="A33" s="61" t="s">
        <v>328</v>
      </c>
      <c r="B33" s="149">
        <v>26000</v>
      </c>
      <c r="C33" s="149">
        <v>0</v>
      </c>
      <c r="D33" s="148">
        <f t="shared" si="8"/>
        <v>26000</v>
      </c>
      <c r="E33" s="149">
        <v>8340.4599999999991</v>
      </c>
      <c r="F33" s="149">
        <v>8340.4599999999991</v>
      </c>
      <c r="G33" s="148">
        <f t="shared" si="9"/>
        <v>17659.54</v>
      </c>
    </row>
    <row r="34" spans="1:7" ht="14.45" customHeight="1" x14ac:dyDescent="0.25">
      <c r="A34" s="61" t="s">
        <v>329</v>
      </c>
      <c r="B34" s="148">
        <v>0</v>
      </c>
      <c r="C34" s="148">
        <v>0</v>
      </c>
      <c r="D34" s="148">
        <f t="shared" si="8"/>
        <v>0</v>
      </c>
      <c r="E34" s="148">
        <v>0</v>
      </c>
      <c r="F34" s="148">
        <v>0</v>
      </c>
      <c r="G34" s="148">
        <f t="shared" si="9"/>
        <v>0</v>
      </c>
    </row>
    <row r="35" spans="1:7" ht="14.45" customHeight="1" x14ac:dyDescent="0.25">
      <c r="A35" s="61" t="s">
        <v>330</v>
      </c>
      <c r="B35" s="149">
        <v>8000</v>
      </c>
      <c r="C35" s="149">
        <v>2000</v>
      </c>
      <c r="D35" s="148">
        <f t="shared" si="8"/>
        <v>10000</v>
      </c>
      <c r="E35" s="149">
        <v>1848</v>
      </c>
      <c r="F35" s="149">
        <v>1848</v>
      </c>
      <c r="G35" s="148">
        <f t="shared" si="9"/>
        <v>8152</v>
      </c>
    </row>
    <row r="36" spans="1:7" ht="14.45" customHeight="1" x14ac:dyDescent="0.25">
      <c r="A36" s="61" t="s">
        <v>331</v>
      </c>
      <c r="B36" s="149">
        <v>0</v>
      </c>
      <c r="C36" s="149">
        <v>57852.98</v>
      </c>
      <c r="D36" s="148">
        <f t="shared" si="8"/>
        <v>57852.98</v>
      </c>
      <c r="E36" s="149">
        <v>33139.85</v>
      </c>
      <c r="F36" s="149">
        <v>33139.85</v>
      </c>
      <c r="G36" s="148">
        <f t="shared" si="9"/>
        <v>24713.130000000005</v>
      </c>
    </row>
    <row r="37" spans="1:7" ht="14.45" customHeight="1" x14ac:dyDescent="0.25">
      <c r="A37" s="61" t="s">
        <v>332</v>
      </c>
      <c r="B37" s="149">
        <v>185000</v>
      </c>
      <c r="C37" s="149">
        <v>2036</v>
      </c>
      <c r="D37" s="148">
        <f t="shared" si="8"/>
        <v>187036</v>
      </c>
      <c r="E37" s="149">
        <v>66150.47</v>
      </c>
      <c r="F37" s="149">
        <v>66150.47</v>
      </c>
      <c r="G37" s="148">
        <f t="shared" si="9"/>
        <v>120885.53</v>
      </c>
    </row>
    <row r="38" spans="1:7" x14ac:dyDescent="0.25">
      <c r="A38" s="60" t="s">
        <v>333</v>
      </c>
      <c r="B38" s="148">
        <f t="shared" ref="B38:G38" si="10">SUM(B39:B47)</f>
        <v>0</v>
      </c>
      <c r="C38" s="148">
        <f t="shared" si="10"/>
        <v>0</v>
      </c>
      <c r="D38" s="148">
        <f t="shared" si="10"/>
        <v>0</v>
      </c>
      <c r="E38" s="148">
        <f t="shared" si="10"/>
        <v>0</v>
      </c>
      <c r="F38" s="148">
        <f t="shared" si="10"/>
        <v>0</v>
      </c>
      <c r="G38" s="148">
        <f t="shared" si="10"/>
        <v>0</v>
      </c>
    </row>
    <row r="39" spans="1:7" x14ac:dyDescent="0.25">
      <c r="A39" s="61" t="s">
        <v>334</v>
      </c>
      <c r="B39" s="148">
        <v>0</v>
      </c>
      <c r="C39" s="148">
        <v>0</v>
      </c>
      <c r="D39" s="148">
        <f t="shared" ref="D39:D47" si="11">B39+C39</f>
        <v>0</v>
      </c>
      <c r="E39" s="148">
        <v>0</v>
      </c>
      <c r="F39" s="148">
        <v>0</v>
      </c>
      <c r="G39" s="148">
        <f t="shared" ref="G39:G47" si="12">D39-E39</f>
        <v>0</v>
      </c>
    </row>
    <row r="40" spans="1:7" x14ac:dyDescent="0.25">
      <c r="A40" s="61" t="s">
        <v>335</v>
      </c>
      <c r="B40" s="148">
        <v>0</v>
      </c>
      <c r="C40" s="148">
        <v>0</v>
      </c>
      <c r="D40" s="148">
        <f t="shared" si="11"/>
        <v>0</v>
      </c>
      <c r="E40" s="148">
        <v>0</v>
      </c>
      <c r="F40" s="148">
        <v>0</v>
      </c>
      <c r="G40" s="148">
        <f t="shared" si="12"/>
        <v>0</v>
      </c>
    </row>
    <row r="41" spans="1:7" x14ac:dyDescent="0.25">
      <c r="A41" s="61" t="s">
        <v>336</v>
      </c>
      <c r="B41" s="148">
        <v>0</v>
      </c>
      <c r="C41" s="148">
        <v>0</v>
      </c>
      <c r="D41" s="148">
        <f t="shared" si="11"/>
        <v>0</v>
      </c>
      <c r="E41" s="148">
        <v>0</v>
      </c>
      <c r="F41" s="148">
        <v>0</v>
      </c>
      <c r="G41" s="148">
        <f t="shared" si="12"/>
        <v>0</v>
      </c>
    </row>
    <row r="42" spans="1:7" x14ac:dyDescent="0.25">
      <c r="A42" s="61" t="s">
        <v>337</v>
      </c>
      <c r="B42" s="148">
        <v>0</v>
      </c>
      <c r="C42" s="148">
        <v>0</v>
      </c>
      <c r="D42" s="148">
        <f t="shared" si="11"/>
        <v>0</v>
      </c>
      <c r="E42" s="148">
        <v>0</v>
      </c>
      <c r="F42" s="148">
        <v>0</v>
      </c>
      <c r="G42" s="148">
        <f t="shared" si="12"/>
        <v>0</v>
      </c>
    </row>
    <row r="43" spans="1:7" x14ac:dyDescent="0.25">
      <c r="A43" s="61" t="s">
        <v>338</v>
      </c>
      <c r="B43" s="148">
        <v>0</v>
      </c>
      <c r="C43" s="148">
        <v>0</v>
      </c>
      <c r="D43" s="148">
        <f t="shared" si="11"/>
        <v>0</v>
      </c>
      <c r="E43" s="148">
        <v>0</v>
      </c>
      <c r="F43" s="148">
        <v>0</v>
      </c>
      <c r="G43" s="148">
        <f t="shared" si="12"/>
        <v>0</v>
      </c>
    </row>
    <row r="44" spans="1:7" x14ac:dyDescent="0.25">
      <c r="A44" s="61" t="s">
        <v>339</v>
      </c>
      <c r="B44" s="148">
        <v>0</v>
      </c>
      <c r="C44" s="148">
        <v>0</v>
      </c>
      <c r="D44" s="148">
        <f t="shared" si="11"/>
        <v>0</v>
      </c>
      <c r="E44" s="148">
        <v>0</v>
      </c>
      <c r="F44" s="148">
        <v>0</v>
      </c>
      <c r="G44" s="148">
        <f t="shared" si="12"/>
        <v>0</v>
      </c>
    </row>
    <row r="45" spans="1:7" x14ac:dyDescent="0.25">
      <c r="A45" s="61" t="s">
        <v>340</v>
      </c>
      <c r="B45" s="148">
        <v>0</v>
      </c>
      <c r="C45" s="148">
        <v>0</v>
      </c>
      <c r="D45" s="148">
        <f t="shared" si="11"/>
        <v>0</v>
      </c>
      <c r="E45" s="148">
        <v>0</v>
      </c>
      <c r="F45" s="148">
        <v>0</v>
      </c>
      <c r="G45" s="148">
        <f t="shared" si="12"/>
        <v>0</v>
      </c>
    </row>
    <row r="46" spans="1:7" x14ac:dyDescent="0.25">
      <c r="A46" s="61" t="s">
        <v>341</v>
      </c>
      <c r="B46" s="148">
        <v>0</v>
      </c>
      <c r="C46" s="148">
        <v>0</v>
      </c>
      <c r="D46" s="148">
        <f t="shared" si="11"/>
        <v>0</v>
      </c>
      <c r="E46" s="148">
        <v>0</v>
      </c>
      <c r="F46" s="148">
        <v>0</v>
      </c>
      <c r="G46" s="148">
        <f t="shared" si="12"/>
        <v>0</v>
      </c>
    </row>
    <row r="47" spans="1:7" x14ac:dyDescent="0.25">
      <c r="A47" s="61" t="s">
        <v>342</v>
      </c>
      <c r="B47" s="148">
        <v>0</v>
      </c>
      <c r="C47" s="148">
        <v>0</v>
      </c>
      <c r="D47" s="148">
        <f t="shared" si="11"/>
        <v>0</v>
      </c>
      <c r="E47" s="148">
        <v>0</v>
      </c>
      <c r="F47" s="148">
        <v>0</v>
      </c>
      <c r="G47" s="148">
        <f t="shared" si="12"/>
        <v>0</v>
      </c>
    </row>
    <row r="48" spans="1:7" x14ac:dyDescent="0.25">
      <c r="A48" s="60" t="s">
        <v>343</v>
      </c>
      <c r="B48" s="148">
        <f t="shared" ref="B48:G48" si="13">SUM(B49:B57)</f>
        <v>0</v>
      </c>
      <c r="C48" s="148">
        <f t="shared" si="13"/>
        <v>434000</v>
      </c>
      <c r="D48" s="148">
        <f t="shared" si="13"/>
        <v>434000</v>
      </c>
      <c r="E48" s="148">
        <f t="shared" si="13"/>
        <v>434000</v>
      </c>
      <c r="F48" s="148">
        <f t="shared" si="13"/>
        <v>434000</v>
      </c>
      <c r="G48" s="148">
        <f t="shared" si="13"/>
        <v>0</v>
      </c>
    </row>
    <row r="49" spans="1:7" x14ac:dyDescent="0.25">
      <c r="A49" s="61" t="s">
        <v>344</v>
      </c>
      <c r="B49" s="148">
        <v>0</v>
      </c>
      <c r="C49" s="148">
        <v>0</v>
      </c>
      <c r="D49" s="148">
        <f t="shared" ref="D49:D57" si="14">B49+C49</f>
        <v>0</v>
      </c>
      <c r="E49" s="148">
        <v>0</v>
      </c>
      <c r="F49" s="148">
        <v>0</v>
      </c>
      <c r="G49" s="148">
        <f t="shared" ref="G49:G57" si="15">D49-E49</f>
        <v>0</v>
      </c>
    </row>
    <row r="50" spans="1:7" x14ac:dyDescent="0.25">
      <c r="A50" s="61" t="s">
        <v>345</v>
      </c>
      <c r="B50" s="148">
        <v>0</v>
      </c>
      <c r="C50" s="148">
        <v>0</v>
      </c>
      <c r="D50" s="148">
        <f t="shared" si="14"/>
        <v>0</v>
      </c>
      <c r="E50" s="148">
        <v>0</v>
      </c>
      <c r="F50" s="148">
        <v>0</v>
      </c>
      <c r="G50" s="148">
        <f t="shared" si="15"/>
        <v>0</v>
      </c>
    </row>
    <row r="51" spans="1:7" x14ac:dyDescent="0.25">
      <c r="A51" s="61" t="s">
        <v>346</v>
      </c>
      <c r="B51" s="148">
        <v>0</v>
      </c>
      <c r="C51" s="148">
        <v>0</v>
      </c>
      <c r="D51" s="148">
        <f t="shared" si="14"/>
        <v>0</v>
      </c>
      <c r="E51" s="148">
        <v>0</v>
      </c>
      <c r="F51" s="148">
        <v>0</v>
      </c>
      <c r="G51" s="148">
        <f t="shared" si="15"/>
        <v>0</v>
      </c>
    </row>
    <row r="52" spans="1:7" x14ac:dyDescent="0.25">
      <c r="A52" s="61" t="s">
        <v>347</v>
      </c>
      <c r="B52" s="149">
        <v>0</v>
      </c>
      <c r="C52" s="149">
        <v>434000</v>
      </c>
      <c r="D52" s="148">
        <f t="shared" si="14"/>
        <v>434000</v>
      </c>
      <c r="E52" s="149">
        <v>434000</v>
      </c>
      <c r="F52" s="149">
        <v>434000</v>
      </c>
      <c r="G52" s="148">
        <f t="shared" si="15"/>
        <v>0</v>
      </c>
    </row>
    <row r="53" spans="1:7" x14ac:dyDescent="0.25">
      <c r="A53" s="61" t="s">
        <v>348</v>
      </c>
      <c r="B53" s="148">
        <v>0</v>
      </c>
      <c r="C53" s="148">
        <v>0</v>
      </c>
      <c r="D53" s="148">
        <f t="shared" si="14"/>
        <v>0</v>
      </c>
      <c r="E53" s="148">
        <v>0</v>
      </c>
      <c r="F53" s="148">
        <v>0</v>
      </c>
      <c r="G53" s="148">
        <f t="shared" si="15"/>
        <v>0</v>
      </c>
    </row>
    <row r="54" spans="1:7" x14ac:dyDescent="0.25">
      <c r="A54" s="61" t="s">
        <v>349</v>
      </c>
      <c r="B54" s="148">
        <v>0</v>
      </c>
      <c r="C54" s="148">
        <v>0</v>
      </c>
      <c r="D54" s="148">
        <f t="shared" si="14"/>
        <v>0</v>
      </c>
      <c r="E54" s="148">
        <v>0</v>
      </c>
      <c r="F54" s="148">
        <v>0</v>
      </c>
      <c r="G54" s="148">
        <f t="shared" si="15"/>
        <v>0</v>
      </c>
    </row>
    <row r="55" spans="1:7" x14ac:dyDescent="0.25">
      <c r="A55" s="61" t="s">
        <v>350</v>
      </c>
      <c r="B55" s="148">
        <v>0</v>
      </c>
      <c r="C55" s="148">
        <v>0</v>
      </c>
      <c r="D55" s="148">
        <f t="shared" si="14"/>
        <v>0</v>
      </c>
      <c r="E55" s="148">
        <v>0</v>
      </c>
      <c r="F55" s="148">
        <v>0</v>
      </c>
      <c r="G55" s="148">
        <f t="shared" si="15"/>
        <v>0</v>
      </c>
    </row>
    <row r="56" spans="1:7" x14ac:dyDescent="0.25">
      <c r="A56" s="61" t="s">
        <v>351</v>
      </c>
      <c r="B56" s="148">
        <v>0</v>
      </c>
      <c r="C56" s="148">
        <v>0</v>
      </c>
      <c r="D56" s="148">
        <f t="shared" si="14"/>
        <v>0</v>
      </c>
      <c r="E56" s="148">
        <v>0</v>
      </c>
      <c r="F56" s="148">
        <v>0</v>
      </c>
      <c r="G56" s="148">
        <f t="shared" si="15"/>
        <v>0</v>
      </c>
    </row>
    <row r="57" spans="1:7" x14ac:dyDescent="0.25">
      <c r="A57" s="61" t="s">
        <v>352</v>
      </c>
      <c r="B57" s="148">
        <v>0</v>
      </c>
      <c r="C57" s="148">
        <v>0</v>
      </c>
      <c r="D57" s="148">
        <f t="shared" si="14"/>
        <v>0</v>
      </c>
      <c r="E57" s="148">
        <v>0</v>
      </c>
      <c r="F57" s="148">
        <v>0</v>
      </c>
      <c r="G57" s="148">
        <f t="shared" si="15"/>
        <v>0</v>
      </c>
    </row>
    <row r="58" spans="1:7" x14ac:dyDescent="0.25">
      <c r="A58" s="60" t="s">
        <v>353</v>
      </c>
      <c r="B58" s="148">
        <f t="shared" ref="B58:G58" si="16">SUM(B59:B61)</f>
        <v>0</v>
      </c>
      <c r="C58" s="148">
        <f t="shared" si="16"/>
        <v>0</v>
      </c>
      <c r="D58" s="148">
        <f t="shared" si="16"/>
        <v>0</v>
      </c>
      <c r="E58" s="148">
        <f t="shared" si="16"/>
        <v>0</v>
      </c>
      <c r="F58" s="148">
        <f t="shared" si="16"/>
        <v>0</v>
      </c>
      <c r="G58" s="148">
        <f t="shared" si="16"/>
        <v>0</v>
      </c>
    </row>
    <row r="59" spans="1:7" x14ac:dyDescent="0.25">
      <c r="A59" s="61" t="s">
        <v>354</v>
      </c>
      <c r="B59" s="148">
        <v>0</v>
      </c>
      <c r="C59" s="148">
        <v>0</v>
      </c>
      <c r="D59" s="148">
        <f>B59+C59</f>
        <v>0</v>
      </c>
      <c r="E59" s="148">
        <v>0</v>
      </c>
      <c r="F59" s="148">
        <v>0</v>
      </c>
      <c r="G59" s="148">
        <f>D59-E59</f>
        <v>0</v>
      </c>
    </row>
    <row r="60" spans="1:7" x14ac:dyDescent="0.25">
      <c r="A60" s="61" t="s">
        <v>355</v>
      </c>
      <c r="B60" s="148">
        <v>0</v>
      </c>
      <c r="C60" s="148">
        <v>0</v>
      </c>
      <c r="D60" s="148">
        <f>B60+C60</f>
        <v>0</v>
      </c>
      <c r="E60" s="148">
        <v>0</v>
      </c>
      <c r="F60" s="148">
        <v>0</v>
      </c>
      <c r="G60" s="148">
        <f>D60-E60</f>
        <v>0</v>
      </c>
    </row>
    <row r="61" spans="1:7" x14ac:dyDescent="0.25">
      <c r="A61" s="61" t="s">
        <v>356</v>
      </c>
      <c r="B61" s="148">
        <v>0</v>
      </c>
      <c r="C61" s="148">
        <v>0</v>
      </c>
      <c r="D61" s="148">
        <f>B61+C61</f>
        <v>0</v>
      </c>
      <c r="E61" s="148">
        <v>0</v>
      </c>
      <c r="F61" s="148">
        <v>0</v>
      </c>
      <c r="G61" s="148">
        <f>D61-E61</f>
        <v>0</v>
      </c>
    </row>
    <row r="62" spans="1:7" x14ac:dyDescent="0.25">
      <c r="A62" s="60" t="s">
        <v>357</v>
      </c>
      <c r="B62" s="148">
        <f t="shared" ref="B62:G62" si="17">SUM(B63:B67,B69:B70)</f>
        <v>0</v>
      </c>
      <c r="C62" s="148">
        <f t="shared" si="17"/>
        <v>0</v>
      </c>
      <c r="D62" s="148">
        <f t="shared" si="17"/>
        <v>0</v>
      </c>
      <c r="E62" s="148">
        <f t="shared" si="17"/>
        <v>0</v>
      </c>
      <c r="F62" s="148">
        <f t="shared" si="17"/>
        <v>0</v>
      </c>
      <c r="G62" s="148">
        <f t="shared" si="17"/>
        <v>0</v>
      </c>
    </row>
    <row r="63" spans="1:7" x14ac:dyDescent="0.25">
      <c r="A63" s="61" t="s">
        <v>358</v>
      </c>
      <c r="B63" s="148">
        <v>0</v>
      </c>
      <c r="C63" s="148">
        <v>0</v>
      </c>
      <c r="D63" s="148">
        <f t="shared" ref="D63:D70" si="18">B63+C63</f>
        <v>0</v>
      </c>
      <c r="E63" s="148">
        <v>0</v>
      </c>
      <c r="F63" s="148">
        <v>0</v>
      </c>
      <c r="G63" s="148">
        <f t="shared" ref="G63:G70" si="19">D63-E63</f>
        <v>0</v>
      </c>
    </row>
    <row r="64" spans="1:7" x14ac:dyDescent="0.25">
      <c r="A64" s="61" t="s">
        <v>359</v>
      </c>
      <c r="B64" s="148">
        <v>0</v>
      </c>
      <c r="C64" s="148">
        <v>0</v>
      </c>
      <c r="D64" s="148">
        <f t="shared" si="18"/>
        <v>0</v>
      </c>
      <c r="E64" s="148">
        <v>0</v>
      </c>
      <c r="F64" s="148">
        <v>0</v>
      </c>
      <c r="G64" s="148">
        <f t="shared" si="19"/>
        <v>0</v>
      </c>
    </row>
    <row r="65" spans="1:7" x14ac:dyDescent="0.25">
      <c r="A65" s="61" t="s">
        <v>360</v>
      </c>
      <c r="B65" s="148">
        <v>0</v>
      </c>
      <c r="C65" s="148">
        <v>0</v>
      </c>
      <c r="D65" s="148">
        <f t="shared" si="18"/>
        <v>0</v>
      </c>
      <c r="E65" s="148">
        <v>0</v>
      </c>
      <c r="F65" s="148">
        <v>0</v>
      </c>
      <c r="G65" s="148">
        <f t="shared" si="19"/>
        <v>0</v>
      </c>
    </row>
    <row r="66" spans="1:7" x14ac:dyDescent="0.25">
      <c r="A66" s="61" t="s">
        <v>361</v>
      </c>
      <c r="B66" s="148">
        <v>0</v>
      </c>
      <c r="C66" s="148">
        <v>0</v>
      </c>
      <c r="D66" s="148">
        <f t="shared" si="18"/>
        <v>0</v>
      </c>
      <c r="E66" s="148">
        <v>0</v>
      </c>
      <c r="F66" s="148">
        <v>0</v>
      </c>
      <c r="G66" s="148">
        <f t="shared" si="19"/>
        <v>0</v>
      </c>
    </row>
    <row r="67" spans="1:7" x14ac:dyDescent="0.25">
      <c r="A67" s="61" t="s">
        <v>362</v>
      </c>
      <c r="B67" s="148">
        <v>0</v>
      </c>
      <c r="C67" s="148">
        <v>0</v>
      </c>
      <c r="D67" s="148">
        <f t="shared" si="18"/>
        <v>0</v>
      </c>
      <c r="E67" s="148">
        <v>0</v>
      </c>
      <c r="F67" s="148">
        <v>0</v>
      </c>
      <c r="G67" s="148">
        <f t="shared" si="19"/>
        <v>0</v>
      </c>
    </row>
    <row r="68" spans="1:7" x14ac:dyDescent="0.25">
      <c r="A68" s="61" t="s">
        <v>363</v>
      </c>
      <c r="B68" s="148">
        <v>0</v>
      </c>
      <c r="C68" s="148">
        <v>0</v>
      </c>
      <c r="D68" s="148">
        <f t="shared" si="18"/>
        <v>0</v>
      </c>
      <c r="E68" s="148">
        <v>0</v>
      </c>
      <c r="F68" s="148">
        <v>0</v>
      </c>
      <c r="G68" s="148">
        <f t="shared" si="19"/>
        <v>0</v>
      </c>
    </row>
    <row r="69" spans="1:7" x14ac:dyDescent="0.25">
      <c r="A69" s="61" t="s">
        <v>364</v>
      </c>
      <c r="B69" s="148">
        <v>0</v>
      </c>
      <c r="C69" s="148">
        <v>0</v>
      </c>
      <c r="D69" s="148">
        <f t="shared" si="18"/>
        <v>0</v>
      </c>
      <c r="E69" s="148">
        <v>0</v>
      </c>
      <c r="F69" s="148">
        <v>0</v>
      </c>
      <c r="G69" s="148">
        <f t="shared" si="19"/>
        <v>0</v>
      </c>
    </row>
    <row r="70" spans="1:7" x14ac:dyDescent="0.25">
      <c r="A70" s="61" t="s">
        <v>365</v>
      </c>
      <c r="B70" s="148">
        <v>0</v>
      </c>
      <c r="C70" s="148">
        <v>0</v>
      </c>
      <c r="D70" s="148">
        <f t="shared" si="18"/>
        <v>0</v>
      </c>
      <c r="E70" s="148">
        <v>0</v>
      </c>
      <c r="F70" s="148">
        <v>0</v>
      </c>
      <c r="G70" s="148">
        <f t="shared" si="19"/>
        <v>0</v>
      </c>
    </row>
    <row r="71" spans="1:7" x14ac:dyDescent="0.25">
      <c r="A71" s="60" t="s">
        <v>366</v>
      </c>
      <c r="B71" s="148">
        <f t="shared" ref="B71:G71" si="20">SUM(B72:B74)</f>
        <v>0</v>
      </c>
      <c r="C71" s="148">
        <f t="shared" si="20"/>
        <v>0</v>
      </c>
      <c r="D71" s="148">
        <f t="shared" si="20"/>
        <v>0</v>
      </c>
      <c r="E71" s="148">
        <f t="shared" si="20"/>
        <v>0</v>
      </c>
      <c r="F71" s="148">
        <f t="shared" si="20"/>
        <v>0</v>
      </c>
      <c r="G71" s="148">
        <f t="shared" si="20"/>
        <v>0</v>
      </c>
    </row>
    <row r="72" spans="1:7" x14ac:dyDescent="0.25">
      <c r="A72" s="61" t="s">
        <v>367</v>
      </c>
      <c r="B72" s="148">
        <v>0</v>
      </c>
      <c r="C72" s="148">
        <v>0</v>
      </c>
      <c r="D72" s="148">
        <f>B72+C72</f>
        <v>0</v>
      </c>
      <c r="E72" s="148">
        <v>0</v>
      </c>
      <c r="F72" s="148">
        <v>0</v>
      </c>
      <c r="G72" s="148">
        <f>D72-E72</f>
        <v>0</v>
      </c>
    </row>
    <row r="73" spans="1:7" x14ac:dyDescent="0.25">
      <c r="A73" s="61" t="s">
        <v>368</v>
      </c>
      <c r="B73" s="148">
        <v>0</v>
      </c>
      <c r="C73" s="148">
        <v>0</v>
      </c>
      <c r="D73" s="148">
        <f>B73+C73</f>
        <v>0</v>
      </c>
      <c r="E73" s="148">
        <v>0</v>
      </c>
      <c r="F73" s="148">
        <v>0</v>
      </c>
      <c r="G73" s="148">
        <f>D73-E73</f>
        <v>0</v>
      </c>
    </row>
    <row r="74" spans="1:7" x14ac:dyDescent="0.25">
      <c r="A74" s="61" t="s">
        <v>369</v>
      </c>
      <c r="B74" s="148">
        <v>0</v>
      </c>
      <c r="C74" s="148">
        <v>0</v>
      </c>
      <c r="D74" s="148">
        <f>B74+C74</f>
        <v>0</v>
      </c>
      <c r="E74" s="148">
        <v>0</v>
      </c>
      <c r="F74" s="148">
        <v>0</v>
      </c>
      <c r="G74" s="148">
        <f>D74-E74</f>
        <v>0</v>
      </c>
    </row>
    <row r="75" spans="1:7" x14ac:dyDescent="0.25">
      <c r="A75" s="60" t="s">
        <v>370</v>
      </c>
      <c r="B75" s="148">
        <f t="shared" ref="B75:G75" si="21">SUM(B76:B82)</f>
        <v>0</v>
      </c>
      <c r="C75" s="148">
        <f t="shared" si="21"/>
        <v>0</v>
      </c>
      <c r="D75" s="148">
        <f t="shared" si="21"/>
        <v>0</v>
      </c>
      <c r="E75" s="148">
        <f t="shared" si="21"/>
        <v>0</v>
      </c>
      <c r="F75" s="148">
        <f t="shared" si="21"/>
        <v>0</v>
      </c>
      <c r="G75" s="148">
        <f t="shared" si="21"/>
        <v>0</v>
      </c>
    </row>
    <row r="76" spans="1:7" x14ac:dyDescent="0.25">
      <c r="A76" s="61" t="s">
        <v>371</v>
      </c>
      <c r="B76" s="148">
        <v>0</v>
      </c>
      <c r="C76" s="148">
        <v>0</v>
      </c>
      <c r="D76" s="148">
        <f t="shared" ref="D76:D82" si="22">B76+C76</f>
        <v>0</v>
      </c>
      <c r="E76" s="148">
        <v>0</v>
      </c>
      <c r="F76" s="148">
        <v>0</v>
      </c>
      <c r="G76" s="148">
        <f t="shared" ref="G76:G82" si="23">D76-E76</f>
        <v>0</v>
      </c>
    </row>
    <row r="77" spans="1:7" x14ac:dyDescent="0.25">
      <c r="A77" s="61" t="s">
        <v>372</v>
      </c>
      <c r="B77" s="148">
        <v>0</v>
      </c>
      <c r="C77" s="148">
        <v>0</v>
      </c>
      <c r="D77" s="148">
        <f t="shared" si="22"/>
        <v>0</v>
      </c>
      <c r="E77" s="148">
        <v>0</v>
      </c>
      <c r="F77" s="148">
        <v>0</v>
      </c>
      <c r="G77" s="148">
        <f t="shared" si="23"/>
        <v>0</v>
      </c>
    </row>
    <row r="78" spans="1:7" x14ac:dyDescent="0.25">
      <c r="A78" s="61" t="s">
        <v>373</v>
      </c>
      <c r="B78" s="148">
        <v>0</v>
      </c>
      <c r="C78" s="148">
        <v>0</v>
      </c>
      <c r="D78" s="148">
        <f t="shared" si="22"/>
        <v>0</v>
      </c>
      <c r="E78" s="148">
        <v>0</v>
      </c>
      <c r="F78" s="148">
        <v>0</v>
      </c>
      <c r="G78" s="148">
        <f t="shared" si="23"/>
        <v>0</v>
      </c>
    </row>
    <row r="79" spans="1:7" x14ac:dyDescent="0.25">
      <c r="A79" s="61" t="s">
        <v>374</v>
      </c>
      <c r="B79" s="148">
        <v>0</v>
      </c>
      <c r="C79" s="148">
        <v>0</v>
      </c>
      <c r="D79" s="148">
        <f t="shared" si="22"/>
        <v>0</v>
      </c>
      <c r="E79" s="148">
        <v>0</v>
      </c>
      <c r="F79" s="148">
        <v>0</v>
      </c>
      <c r="G79" s="148">
        <f t="shared" si="23"/>
        <v>0</v>
      </c>
    </row>
    <row r="80" spans="1:7" x14ac:dyDescent="0.25">
      <c r="A80" s="61" t="s">
        <v>375</v>
      </c>
      <c r="B80" s="148">
        <v>0</v>
      </c>
      <c r="C80" s="148">
        <v>0</v>
      </c>
      <c r="D80" s="148">
        <f t="shared" si="22"/>
        <v>0</v>
      </c>
      <c r="E80" s="148">
        <v>0</v>
      </c>
      <c r="F80" s="148">
        <v>0</v>
      </c>
      <c r="G80" s="148">
        <f t="shared" si="23"/>
        <v>0</v>
      </c>
    </row>
    <row r="81" spans="1:7" x14ac:dyDescent="0.25">
      <c r="A81" s="61" t="s">
        <v>376</v>
      </c>
      <c r="B81" s="148">
        <v>0</v>
      </c>
      <c r="C81" s="148">
        <v>0</v>
      </c>
      <c r="D81" s="148">
        <f t="shared" si="22"/>
        <v>0</v>
      </c>
      <c r="E81" s="148">
        <v>0</v>
      </c>
      <c r="F81" s="148">
        <v>0</v>
      </c>
      <c r="G81" s="148">
        <f t="shared" si="23"/>
        <v>0</v>
      </c>
    </row>
    <row r="82" spans="1:7" x14ac:dyDescent="0.25">
      <c r="A82" s="61" t="s">
        <v>377</v>
      </c>
      <c r="B82" s="148">
        <v>0</v>
      </c>
      <c r="C82" s="148">
        <v>0</v>
      </c>
      <c r="D82" s="148">
        <f t="shared" si="22"/>
        <v>0</v>
      </c>
      <c r="E82" s="148">
        <v>0</v>
      </c>
      <c r="F82" s="148">
        <v>0</v>
      </c>
      <c r="G82" s="148">
        <f t="shared" si="23"/>
        <v>0</v>
      </c>
    </row>
    <row r="83" spans="1:7" x14ac:dyDescent="0.25">
      <c r="A83" s="62"/>
      <c r="B83" s="150"/>
      <c r="C83" s="150"/>
      <c r="D83" s="150"/>
      <c r="E83" s="150"/>
      <c r="F83" s="150"/>
      <c r="G83" s="150"/>
    </row>
    <row r="84" spans="1:7" x14ac:dyDescent="0.25">
      <c r="A84" s="23" t="s">
        <v>378</v>
      </c>
      <c r="B84" s="147">
        <f t="shared" ref="B84:G84" si="24">B85+B93+B103+B113+B123+B133+B137+B146+B150</f>
        <v>0</v>
      </c>
      <c r="C84" s="147">
        <f t="shared" si="24"/>
        <v>0</v>
      </c>
      <c r="D84" s="147">
        <f t="shared" si="24"/>
        <v>0</v>
      </c>
      <c r="E84" s="147">
        <f t="shared" si="24"/>
        <v>0</v>
      </c>
      <c r="F84" s="147">
        <f t="shared" si="24"/>
        <v>0</v>
      </c>
      <c r="G84" s="147">
        <f t="shared" si="24"/>
        <v>0</v>
      </c>
    </row>
    <row r="85" spans="1:7" x14ac:dyDescent="0.25">
      <c r="A85" s="60" t="s">
        <v>305</v>
      </c>
      <c r="B85" s="148">
        <f t="shared" ref="B85:G85" si="25">SUM(B86:B92)</f>
        <v>0</v>
      </c>
      <c r="C85" s="148">
        <f t="shared" si="25"/>
        <v>0</v>
      </c>
      <c r="D85" s="148">
        <f t="shared" si="25"/>
        <v>0</v>
      </c>
      <c r="E85" s="148">
        <f t="shared" si="25"/>
        <v>0</v>
      </c>
      <c r="F85" s="148">
        <f t="shared" si="25"/>
        <v>0</v>
      </c>
      <c r="G85" s="148">
        <f t="shared" si="25"/>
        <v>0</v>
      </c>
    </row>
    <row r="86" spans="1:7" x14ac:dyDescent="0.25">
      <c r="A86" s="61" t="s">
        <v>306</v>
      </c>
      <c r="B86" s="148">
        <v>0</v>
      </c>
      <c r="C86" s="148">
        <v>0</v>
      </c>
      <c r="D86" s="148">
        <f t="shared" ref="D86:D92" si="26">B86+C86</f>
        <v>0</v>
      </c>
      <c r="E86" s="148">
        <v>0</v>
      </c>
      <c r="F86" s="148">
        <v>0</v>
      </c>
      <c r="G86" s="148">
        <f t="shared" ref="G86:G92" si="27">D86-E86</f>
        <v>0</v>
      </c>
    </row>
    <row r="87" spans="1:7" x14ac:dyDescent="0.25">
      <c r="A87" s="61" t="s">
        <v>307</v>
      </c>
      <c r="B87" s="148">
        <v>0</v>
      </c>
      <c r="C87" s="148">
        <v>0</v>
      </c>
      <c r="D87" s="148">
        <f t="shared" si="26"/>
        <v>0</v>
      </c>
      <c r="E87" s="148">
        <v>0</v>
      </c>
      <c r="F87" s="148">
        <v>0</v>
      </c>
      <c r="G87" s="148">
        <f t="shared" si="27"/>
        <v>0</v>
      </c>
    </row>
    <row r="88" spans="1:7" x14ac:dyDescent="0.25">
      <c r="A88" s="61" t="s">
        <v>308</v>
      </c>
      <c r="B88" s="148">
        <v>0</v>
      </c>
      <c r="C88" s="148">
        <v>0</v>
      </c>
      <c r="D88" s="148">
        <f t="shared" si="26"/>
        <v>0</v>
      </c>
      <c r="E88" s="148">
        <v>0</v>
      </c>
      <c r="F88" s="148">
        <v>0</v>
      </c>
      <c r="G88" s="148">
        <f t="shared" si="27"/>
        <v>0</v>
      </c>
    </row>
    <row r="89" spans="1:7" x14ac:dyDescent="0.25">
      <c r="A89" s="61" t="s">
        <v>309</v>
      </c>
      <c r="B89" s="148">
        <v>0</v>
      </c>
      <c r="C89" s="148">
        <v>0</v>
      </c>
      <c r="D89" s="148">
        <f t="shared" si="26"/>
        <v>0</v>
      </c>
      <c r="E89" s="148">
        <v>0</v>
      </c>
      <c r="F89" s="148">
        <v>0</v>
      </c>
      <c r="G89" s="148">
        <f t="shared" si="27"/>
        <v>0</v>
      </c>
    </row>
    <row r="90" spans="1:7" x14ac:dyDescent="0.25">
      <c r="A90" s="61" t="s">
        <v>310</v>
      </c>
      <c r="B90" s="148">
        <v>0</v>
      </c>
      <c r="C90" s="148">
        <v>0</v>
      </c>
      <c r="D90" s="148">
        <f t="shared" si="26"/>
        <v>0</v>
      </c>
      <c r="E90" s="148">
        <v>0</v>
      </c>
      <c r="F90" s="148">
        <v>0</v>
      </c>
      <c r="G90" s="148">
        <f t="shared" si="27"/>
        <v>0</v>
      </c>
    </row>
    <row r="91" spans="1:7" x14ac:dyDescent="0.25">
      <c r="A91" s="61" t="s">
        <v>311</v>
      </c>
      <c r="B91" s="148">
        <v>0</v>
      </c>
      <c r="C91" s="148">
        <v>0</v>
      </c>
      <c r="D91" s="148">
        <f t="shared" si="26"/>
        <v>0</v>
      </c>
      <c r="E91" s="148">
        <v>0</v>
      </c>
      <c r="F91" s="148">
        <v>0</v>
      </c>
      <c r="G91" s="148">
        <f t="shared" si="27"/>
        <v>0</v>
      </c>
    </row>
    <row r="92" spans="1:7" x14ac:dyDescent="0.25">
      <c r="A92" s="61" t="s">
        <v>312</v>
      </c>
      <c r="B92" s="148">
        <v>0</v>
      </c>
      <c r="C92" s="148">
        <v>0</v>
      </c>
      <c r="D92" s="148">
        <f t="shared" si="26"/>
        <v>0</v>
      </c>
      <c r="E92" s="148">
        <v>0</v>
      </c>
      <c r="F92" s="148">
        <v>0</v>
      </c>
      <c r="G92" s="148">
        <f t="shared" si="27"/>
        <v>0</v>
      </c>
    </row>
    <row r="93" spans="1:7" x14ac:dyDescent="0.25">
      <c r="A93" s="60" t="s">
        <v>313</v>
      </c>
      <c r="B93" s="148">
        <f t="shared" ref="B93:G93" si="28">SUM(B94:B102)</f>
        <v>0</v>
      </c>
      <c r="C93" s="148">
        <f t="shared" si="28"/>
        <v>0</v>
      </c>
      <c r="D93" s="148">
        <f t="shared" si="28"/>
        <v>0</v>
      </c>
      <c r="E93" s="148">
        <f t="shared" si="28"/>
        <v>0</v>
      </c>
      <c r="F93" s="148">
        <f t="shared" si="28"/>
        <v>0</v>
      </c>
      <c r="G93" s="148">
        <f t="shared" si="28"/>
        <v>0</v>
      </c>
    </row>
    <row r="94" spans="1:7" x14ac:dyDescent="0.25">
      <c r="A94" s="61" t="s">
        <v>314</v>
      </c>
      <c r="B94" s="148">
        <v>0</v>
      </c>
      <c r="C94" s="148">
        <v>0</v>
      </c>
      <c r="D94" s="148">
        <f t="shared" ref="D94:D102" si="29">B94+C94</f>
        <v>0</v>
      </c>
      <c r="E94" s="148">
        <v>0</v>
      </c>
      <c r="F94" s="148">
        <v>0</v>
      </c>
      <c r="G94" s="148">
        <f t="shared" ref="G94:G102" si="30">D94-E94</f>
        <v>0</v>
      </c>
    </row>
    <row r="95" spans="1:7" x14ac:dyDescent="0.25">
      <c r="A95" s="61" t="s">
        <v>315</v>
      </c>
      <c r="B95" s="148">
        <v>0</v>
      </c>
      <c r="C95" s="148">
        <v>0</v>
      </c>
      <c r="D95" s="148">
        <f t="shared" si="29"/>
        <v>0</v>
      </c>
      <c r="E95" s="148">
        <v>0</v>
      </c>
      <c r="F95" s="148">
        <v>0</v>
      </c>
      <c r="G95" s="148">
        <f t="shared" si="30"/>
        <v>0</v>
      </c>
    </row>
    <row r="96" spans="1:7" x14ac:dyDescent="0.25">
      <c r="A96" s="61" t="s">
        <v>316</v>
      </c>
      <c r="B96" s="148">
        <v>0</v>
      </c>
      <c r="C96" s="148">
        <v>0</v>
      </c>
      <c r="D96" s="148">
        <f t="shared" si="29"/>
        <v>0</v>
      </c>
      <c r="E96" s="148">
        <v>0</v>
      </c>
      <c r="F96" s="148">
        <v>0</v>
      </c>
      <c r="G96" s="148">
        <f t="shared" si="30"/>
        <v>0</v>
      </c>
    </row>
    <row r="97" spans="1:7" x14ac:dyDescent="0.25">
      <c r="A97" s="61" t="s">
        <v>317</v>
      </c>
      <c r="B97" s="148">
        <v>0</v>
      </c>
      <c r="C97" s="148">
        <v>0</v>
      </c>
      <c r="D97" s="148">
        <f t="shared" si="29"/>
        <v>0</v>
      </c>
      <c r="E97" s="148">
        <v>0</v>
      </c>
      <c r="F97" s="148">
        <v>0</v>
      </c>
      <c r="G97" s="148">
        <f t="shared" si="30"/>
        <v>0</v>
      </c>
    </row>
    <row r="98" spans="1:7" x14ac:dyDescent="0.25">
      <c r="A98" s="63" t="s">
        <v>318</v>
      </c>
      <c r="B98" s="148">
        <v>0</v>
      </c>
      <c r="C98" s="148">
        <v>0</v>
      </c>
      <c r="D98" s="148">
        <f t="shared" si="29"/>
        <v>0</v>
      </c>
      <c r="E98" s="148">
        <v>0</v>
      </c>
      <c r="F98" s="148">
        <v>0</v>
      </c>
      <c r="G98" s="148">
        <f t="shared" si="30"/>
        <v>0</v>
      </c>
    </row>
    <row r="99" spans="1:7" x14ac:dyDescent="0.25">
      <c r="A99" s="61" t="s">
        <v>319</v>
      </c>
      <c r="B99" s="148">
        <v>0</v>
      </c>
      <c r="C99" s="148">
        <v>0</v>
      </c>
      <c r="D99" s="148">
        <f t="shared" si="29"/>
        <v>0</v>
      </c>
      <c r="E99" s="148">
        <v>0</v>
      </c>
      <c r="F99" s="148">
        <v>0</v>
      </c>
      <c r="G99" s="148">
        <f t="shared" si="30"/>
        <v>0</v>
      </c>
    </row>
    <row r="100" spans="1:7" x14ac:dyDescent="0.25">
      <c r="A100" s="61" t="s">
        <v>320</v>
      </c>
      <c r="B100" s="148">
        <v>0</v>
      </c>
      <c r="C100" s="148">
        <v>0</v>
      </c>
      <c r="D100" s="148">
        <f t="shared" si="29"/>
        <v>0</v>
      </c>
      <c r="E100" s="148">
        <v>0</v>
      </c>
      <c r="F100" s="148">
        <v>0</v>
      </c>
      <c r="G100" s="148">
        <f t="shared" si="30"/>
        <v>0</v>
      </c>
    </row>
    <row r="101" spans="1:7" x14ac:dyDescent="0.25">
      <c r="A101" s="61" t="s">
        <v>321</v>
      </c>
      <c r="B101" s="148">
        <v>0</v>
      </c>
      <c r="C101" s="148">
        <v>0</v>
      </c>
      <c r="D101" s="148">
        <f t="shared" si="29"/>
        <v>0</v>
      </c>
      <c r="E101" s="148">
        <v>0</v>
      </c>
      <c r="F101" s="148">
        <v>0</v>
      </c>
      <c r="G101" s="148">
        <f t="shared" si="30"/>
        <v>0</v>
      </c>
    </row>
    <row r="102" spans="1:7" x14ac:dyDescent="0.25">
      <c r="A102" s="61" t="s">
        <v>322</v>
      </c>
      <c r="B102" s="148">
        <v>0</v>
      </c>
      <c r="C102" s="148">
        <v>0</v>
      </c>
      <c r="D102" s="148">
        <f t="shared" si="29"/>
        <v>0</v>
      </c>
      <c r="E102" s="148">
        <v>0</v>
      </c>
      <c r="F102" s="148">
        <v>0</v>
      </c>
      <c r="G102" s="148">
        <f t="shared" si="30"/>
        <v>0</v>
      </c>
    </row>
    <row r="103" spans="1:7" x14ac:dyDescent="0.25">
      <c r="A103" s="60" t="s">
        <v>323</v>
      </c>
      <c r="B103" s="148">
        <f t="shared" ref="B103:G103" si="31">SUM(B104:B112)</f>
        <v>0</v>
      </c>
      <c r="C103" s="148">
        <f t="shared" si="31"/>
        <v>0</v>
      </c>
      <c r="D103" s="148">
        <f t="shared" si="31"/>
        <v>0</v>
      </c>
      <c r="E103" s="148">
        <f t="shared" si="31"/>
        <v>0</v>
      </c>
      <c r="F103" s="148">
        <f t="shared" si="31"/>
        <v>0</v>
      </c>
      <c r="G103" s="148">
        <f t="shared" si="31"/>
        <v>0</v>
      </c>
    </row>
    <row r="104" spans="1:7" x14ac:dyDescent="0.25">
      <c r="A104" s="61" t="s">
        <v>324</v>
      </c>
      <c r="B104" s="148">
        <v>0</v>
      </c>
      <c r="C104" s="148">
        <v>0</v>
      </c>
      <c r="D104" s="148">
        <f t="shared" ref="D104:D112" si="32">B104+C104</f>
        <v>0</v>
      </c>
      <c r="E104" s="148">
        <v>0</v>
      </c>
      <c r="F104" s="148">
        <v>0</v>
      </c>
      <c r="G104" s="148">
        <f t="shared" ref="G104:G112" si="33">D104-E104</f>
        <v>0</v>
      </c>
    </row>
    <row r="105" spans="1:7" x14ac:dyDescent="0.25">
      <c r="A105" s="61" t="s">
        <v>325</v>
      </c>
      <c r="B105" s="148">
        <v>0</v>
      </c>
      <c r="C105" s="148">
        <v>0</v>
      </c>
      <c r="D105" s="148">
        <f t="shared" si="32"/>
        <v>0</v>
      </c>
      <c r="E105" s="148">
        <v>0</v>
      </c>
      <c r="F105" s="148">
        <v>0</v>
      </c>
      <c r="G105" s="148">
        <f t="shared" si="33"/>
        <v>0</v>
      </c>
    </row>
    <row r="106" spans="1:7" x14ac:dyDescent="0.25">
      <c r="A106" s="61" t="s">
        <v>326</v>
      </c>
      <c r="B106" s="148">
        <v>0</v>
      </c>
      <c r="C106" s="148">
        <v>0</v>
      </c>
      <c r="D106" s="148">
        <f t="shared" si="32"/>
        <v>0</v>
      </c>
      <c r="E106" s="148">
        <v>0</v>
      </c>
      <c r="F106" s="148">
        <v>0</v>
      </c>
      <c r="G106" s="148">
        <f t="shared" si="33"/>
        <v>0</v>
      </c>
    </row>
    <row r="107" spans="1:7" x14ac:dyDescent="0.25">
      <c r="A107" s="61" t="s">
        <v>327</v>
      </c>
      <c r="B107" s="148">
        <v>0</v>
      </c>
      <c r="C107" s="148">
        <v>0</v>
      </c>
      <c r="D107" s="148">
        <f t="shared" si="32"/>
        <v>0</v>
      </c>
      <c r="E107" s="148">
        <v>0</v>
      </c>
      <c r="F107" s="148">
        <v>0</v>
      </c>
      <c r="G107" s="148">
        <f t="shared" si="33"/>
        <v>0</v>
      </c>
    </row>
    <row r="108" spans="1:7" x14ac:dyDescent="0.25">
      <c r="A108" s="61" t="s">
        <v>328</v>
      </c>
      <c r="B108" s="148">
        <v>0</v>
      </c>
      <c r="C108" s="148">
        <v>0</v>
      </c>
      <c r="D108" s="148">
        <f t="shared" si="32"/>
        <v>0</v>
      </c>
      <c r="E108" s="148">
        <v>0</v>
      </c>
      <c r="F108" s="148">
        <v>0</v>
      </c>
      <c r="G108" s="148">
        <f t="shared" si="33"/>
        <v>0</v>
      </c>
    </row>
    <row r="109" spans="1:7" x14ac:dyDescent="0.25">
      <c r="A109" s="61" t="s">
        <v>329</v>
      </c>
      <c r="B109" s="148">
        <v>0</v>
      </c>
      <c r="C109" s="148">
        <v>0</v>
      </c>
      <c r="D109" s="148">
        <f t="shared" si="32"/>
        <v>0</v>
      </c>
      <c r="E109" s="148">
        <v>0</v>
      </c>
      <c r="F109" s="148">
        <v>0</v>
      </c>
      <c r="G109" s="148">
        <f t="shared" si="33"/>
        <v>0</v>
      </c>
    </row>
    <row r="110" spans="1:7" x14ac:dyDescent="0.25">
      <c r="A110" s="61" t="s">
        <v>330</v>
      </c>
      <c r="B110" s="148">
        <v>0</v>
      </c>
      <c r="C110" s="148">
        <v>0</v>
      </c>
      <c r="D110" s="148">
        <f t="shared" si="32"/>
        <v>0</v>
      </c>
      <c r="E110" s="148">
        <v>0</v>
      </c>
      <c r="F110" s="148">
        <v>0</v>
      </c>
      <c r="G110" s="148">
        <f t="shared" si="33"/>
        <v>0</v>
      </c>
    </row>
    <row r="111" spans="1:7" x14ac:dyDescent="0.25">
      <c r="A111" s="61" t="s">
        <v>331</v>
      </c>
      <c r="B111" s="148">
        <v>0</v>
      </c>
      <c r="C111" s="148">
        <v>0</v>
      </c>
      <c r="D111" s="148">
        <f t="shared" si="32"/>
        <v>0</v>
      </c>
      <c r="E111" s="148">
        <v>0</v>
      </c>
      <c r="F111" s="148">
        <v>0</v>
      </c>
      <c r="G111" s="148">
        <f t="shared" si="33"/>
        <v>0</v>
      </c>
    </row>
    <row r="112" spans="1:7" x14ac:dyDescent="0.25">
      <c r="A112" s="61" t="s">
        <v>332</v>
      </c>
      <c r="B112" s="148">
        <v>0</v>
      </c>
      <c r="C112" s="148">
        <v>0</v>
      </c>
      <c r="D112" s="148">
        <f t="shared" si="32"/>
        <v>0</v>
      </c>
      <c r="E112" s="148">
        <v>0</v>
      </c>
      <c r="F112" s="148">
        <v>0</v>
      </c>
      <c r="G112" s="148">
        <f t="shared" si="33"/>
        <v>0</v>
      </c>
    </row>
    <row r="113" spans="1:7" x14ac:dyDescent="0.25">
      <c r="A113" s="60" t="s">
        <v>333</v>
      </c>
      <c r="B113" s="148">
        <f t="shared" ref="B113:G113" si="34">SUM(B114:B122)</f>
        <v>0</v>
      </c>
      <c r="C113" s="148">
        <f t="shared" si="34"/>
        <v>0</v>
      </c>
      <c r="D113" s="148">
        <f t="shared" si="34"/>
        <v>0</v>
      </c>
      <c r="E113" s="148">
        <f t="shared" si="34"/>
        <v>0</v>
      </c>
      <c r="F113" s="148">
        <f t="shared" si="34"/>
        <v>0</v>
      </c>
      <c r="G113" s="148">
        <f t="shared" si="34"/>
        <v>0</v>
      </c>
    </row>
    <row r="114" spans="1:7" x14ac:dyDescent="0.25">
      <c r="A114" s="61" t="s">
        <v>334</v>
      </c>
      <c r="B114" s="148">
        <v>0</v>
      </c>
      <c r="C114" s="148">
        <v>0</v>
      </c>
      <c r="D114" s="148">
        <f t="shared" ref="D114:D122" si="35">B114+C114</f>
        <v>0</v>
      </c>
      <c r="E114" s="148">
        <v>0</v>
      </c>
      <c r="F114" s="148">
        <v>0</v>
      </c>
      <c r="G114" s="148">
        <f t="shared" ref="G114:G122" si="36">D114-E114</f>
        <v>0</v>
      </c>
    </row>
    <row r="115" spans="1:7" x14ac:dyDescent="0.25">
      <c r="A115" s="61" t="s">
        <v>335</v>
      </c>
      <c r="B115" s="148">
        <v>0</v>
      </c>
      <c r="C115" s="148">
        <v>0</v>
      </c>
      <c r="D115" s="148">
        <f t="shared" si="35"/>
        <v>0</v>
      </c>
      <c r="E115" s="148">
        <v>0</v>
      </c>
      <c r="F115" s="148">
        <v>0</v>
      </c>
      <c r="G115" s="148">
        <f t="shared" si="36"/>
        <v>0</v>
      </c>
    </row>
    <row r="116" spans="1:7" x14ac:dyDescent="0.25">
      <c r="A116" s="61" t="s">
        <v>336</v>
      </c>
      <c r="B116" s="148">
        <v>0</v>
      </c>
      <c r="C116" s="148">
        <v>0</v>
      </c>
      <c r="D116" s="148">
        <f t="shared" si="35"/>
        <v>0</v>
      </c>
      <c r="E116" s="148">
        <v>0</v>
      </c>
      <c r="F116" s="148">
        <v>0</v>
      </c>
      <c r="G116" s="148">
        <f t="shared" si="36"/>
        <v>0</v>
      </c>
    </row>
    <row r="117" spans="1:7" x14ac:dyDescent="0.25">
      <c r="A117" s="61" t="s">
        <v>337</v>
      </c>
      <c r="B117" s="148">
        <v>0</v>
      </c>
      <c r="C117" s="148">
        <v>0</v>
      </c>
      <c r="D117" s="148">
        <f t="shared" si="35"/>
        <v>0</v>
      </c>
      <c r="E117" s="148">
        <v>0</v>
      </c>
      <c r="F117" s="148">
        <v>0</v>
      </c>
      <c r="G117" s="148">
        <f t="shared" si="36"/>
        <v>0</v>
      </c>
    </row>
    <row r="118" spans="1:7" x14ac:dyDescent="0.25">
      <c r="A118" s="61" t="s">
        <v>338</v>
      </c>
      <c r="B118" s="148">
        <v>0</v>
      </c>
      <c r="C118" s="148">
        <v>0</v>
      </c>
      <c r="D118" s="148">
        <f t="shared" si="35"/>
        <v>0</v>
      </c>
      <c r="E118" s="148">
        <v>0</v>
      </c>
      <c r="F118" s="148">
        <v>0</v>
      </c>
      <c r="G118" s="148">
        <f t="shared" si="36"/>
        <v>0</v>
      </c>
    </row>
    <row r="119" spans="1:7" x14ac:dyDescent="0.25">
      <c r="A119" s="61" t="s">
        <v>339</v>
      </c>
      <c r="B119" s="148">
        <v>0</v>
      </c>
      <c r="C119" s="148">
        <v>0</v>
      </c>
      <c r="D119" s="148">
        <f t="shared" si="35"/>
        <v>0</v>
      </c>
      <c r="E119" s="148">
        <v>0</v>
      </c>
      <c r="F119" s="148">
        <v>0</v>
      </c>
      <c r="G119" s="148">
        <f t="shared" si="36"/>
        <v>0</v>
      </c>
    </row>
    <row r="120" spans="1:7" x14ac:dyDescent="0.25">
      <c r="A120" s="61" t="s">
        <v>340</v>
      </c>
      <c r="B120" s="148">
        <v>0</v>
      </c>
      <c r="C120" s="148">
        <v>0</v>
      </c>
      <c r="D120" s="148">
        <f t="shared" si="35"/>
        <v>0</v>
      </c>
      <c r="E120" s="148">
        <v>0</v>
      </c>
      <c r="F120" s="148">
        <v>0</v>
      </c>
      <c r="G120" s="148">
        <f t="shared" si="36"/>
        <v>0</v>
      </c>
    </row>
    <row r="121" spans="1:7" x14ac:dyDescent="0.25">
      <c r="A121" s="61" t="s">
        <v>341</v>
      </c>
      <c r="B121" s="148">
        <v>0</v>
      </c>
      <c r="C121" s="148">
        <v>0</v>
      </c>
      <c r="D121" s="148">
        <f t="shared" si="35"/>
        <v>0</v>
      </c>
      <c r="E121" s="148">
        <v>0</v>
      </c>
      <c r="F121" s="148">
        <v>0</v>
      </c>
      <c r="G121" s="148">
        <f t="shared" si="36"/>
        <v>0</v>
      </c>
    </row>
    <row r="122" spans="1:7" x14ac:dyDescent="0.25">
      <c r="A122" s="61" t="s">
        <v>342</v>
      </c>
      <c r="B122" s="148">
        <v>0</v>
      </c>
      <c r="C122" s="148">
        <v>0</v>
      </c>
      <c r="D122" s="148">
        <f t="shared" si="35"/>
        <v>0</v>
      </c>
      <c r="E122" s="148">
        <v>0</v>
      </c>
      <c r="F122" s="148">
        <v>0</v>
      </c>
      <c r="G122" s="148">
        <f t="shared" si="36"/>
        <v>0</v>
      </c>
    </row>
    <row r="123" spans="1:7" x14ac:dyDescent="0.25">
      <c r="A123" s="60" t="s">
        <v>343</v>
      </c>
      <c r="B123" s="148">
        <f t="shared" ref="B123:G123" si="37">SUM(B124:B132)</f>
        <v>0</v>
      </c>
      <c r="C123" s="148">
        <f t="shared" si="37"/>
        <v>0</v>
      </c>
      <c r="D123" s="148">
        <f t="shared" si="37"/>
        <v>0</v>
      </c>
      <c r="E123" s="148">
        <f t="shared" si="37"/>
        <v>0</v>
      </c>
      <c r="F123" s="148">
        <f t="shared" si="37"/>
        <v>0</v>
      </c>
      <c r="G123" s="148">
        <f t="shared" si="37"/>
        <v>0</v>
      </c>
    </row>
    <row r="124" spans="1:7" x14ac:dyDescent="0.25">
      <c r="A124" s="61" t="s">
        <v>344</v>
      </c>
      <c r="B124" s="148">
        <v>0</v>
      </c>
      <c r="C124" s="148">
        <v>0</v>
      </c>
      <c r="D124" s="148">
        <f t="shared" ref="D124:D132" si="38">B124+C124</f>
        <v>0</v>
      </c>
      <c r="E124" s="148">
        <v>0</v>
      </c>
      <c r="F124" s="148">
        <v>0</v>
      </c>
      <c r="G124" s="148">
        <f t="shared" ref="G124:G132" si="39">D124-E124</f>
        <v>0</v>
      </c>
    </row>
    <row r="125" spans="1:7" x14ac:dyDescent="0.25">
      <c r="A125" s="61" t="s">
        <v>345</v>
      </c>
      <c r="B125" s="148">
        <v>0</v>
      </c>
      <c r="C125" s="148">
        <v>0</v>
      </c>
      <c r="D125" s="148">
        <f t="shared" si="38"/>
        <v>0</v>
      </c>
      <c r="E125" s="148">
        <v>0</v>
      </c>
      <c r="F125" s="148">
        <v>0</v>
      </c>
      <c r="G125" s="148">
        <f t="shared" si="39"/>
        <v>0</v>
      </c>
    </row>
    <row r="126" spans="1:7" x14ac:dyDescent="0.25">
      <c r="A126" s="61" t="s">
        <v>346</v>
      </c>
      <c r="B126" s="148">
        <v>0</v>
      </c>
      <c r="C126" s="148">
        <v>0</v>
      </c>
      <c r="D126" s="148">
        <f t="shared" si="38"/>
        <v>0</v>
      </c>
      <c r="E126" s="148">
        <v>0</v>
      </c>
      <c r="F126" s="148">
        <v>0</v>
      </c>
      <c r="G126" s="148">
        <f t="shared" si="39"/>
        <v>0</v>
      </c>
    </row>
    <row r="127" spans="1:7" x14ac:dyDescent="0.25">
      <c r="A127" s="61" t="s">
        <v>347</v>
      </c>
      <c r="B127" s="148">
        <v>0</v>
      </c>
      <c r="C127" s="148">
        <v>0</v>
      </c>
      <c r="D127" s="148">
        <f t="shared" si="38"/>
        <v>0</v>
      </c>
      <c r="E127" s="148">
        <v>0</v>
      </c>
      <c r="F127" s="148">
        <v>0</v>
      </c>
      <c r="G127" s="148">
        <f t="shared" si="39"/>
        <v>0</v>
      </c>
    </row>
    <row r="128" spans="1:7" x14ac:dyDescent="0.25">
      <c r="A128" s="61" t="s">
        <v>348</v>
      </c>
      <c r="B128" s="148">
        <v>0</v>
      </c>
      <c r="C128" s="148">
        <v>0</v>
      </c>
      <c r="D128" s="148">
        <f t="shared" si="38"/>
        <v>0</v>
      </c>
      <c r="E128" s="148">
        <v>0</v>
      </c>
      <c r="F128" s="148">
        <v>0</v>
      </c>
      <c r="G128" s="148">
        <f t="shared" si="39"/>
        <v>0</v>
      </c>
    </row>
    <row r="129" spans="1:7" x14ac:dyDescent="0.25">
      <c r="A129" s="61" t="s">
        <v>349</v>
      </c>
      <c r="B129" s="148">
        <v>0</v>
      </c>
      <c r="C129" s="148">
        <v>0</v>
      </c>
      <c r="D129" s="148">
        <f t="shared" si="38"/>
        <v>0</v>
      </c>
      <c r="E129" s="148">
        <v>0</v>
      </c>
      <c r="F129" s="148">
        <v>0</v>
      </c>
      <c r="G129" s="148">
        <f t="shared" si="39"/>
        <v>0</v>
      </c>
    </row>
    <row r="130" spans="1:7" x14ac:dyDescent="0.25">
      <c r="A130" s="61" t="s">
        <v>350</v>
      </c>
      <c r="B130" s="148">
        <v>0</v>
      </c>
      <c r="C130" s="148">
        <v>0</v>
      </c>
      <c r="D130" s="148">
        <f t="shared" si="38"/>
        <v>0</v>
      </c>
      <c r="E130" s="148">
        <v>0</v>
      </c>
      <c r="F130" s="148">
        <v>0</v>
      </c>
      <c r="G130" s="148">
        <f t="shared" si="39"/>
        <v>0</v>
      </c>
    </row>
    <row r="131" spans="1:7" x14ac:dyDescent="0.25">
      <c r="A131" s="61" t="s">
        <v>351</v>
      </c>
      <c r="B131" s="148">
        <v>0</v>
      </c>
      <c r="C131" s="148">
        <v>0</v>
      </c>
      <c r="D131" s="148">
        <f t="shared" si="38"/>
        <v>0</v>
      </c>
      <c r="E131" s="148">
        <v>0</v>
      </c>
      <c r="F131" s="148">
        <v>0</v>
      </c>
      <c r="G131" s="148">
        <f t="shared" si="39"/>
        <v>0</v>
      </c>
    </row>
    <row r="132" spans="1:7" x14ac:dyDescent="0.25">
      <c r="A132" s="61" t="s">
        <v>352</v>
      </c>
      <c r="B132" s="148">
        <v>0</v>
      </c>
      <c r="C132" s="148">
        <v>0</v>
      </c>
      <c r="D132" s="148">
        <f t="shared" si="38"/>
        <v>0</v>
      </c>
      <c r="E132" s="148">
        <v>0</v>
      </c>
      <c r="F132" s="148">
        <v>0</v>
      </c>
      <c r="G132" s="148">
        <f t="shared" si="39"/>
        <v>0</v>
      </c>
    </row>
    <row r="133" spans="1:7" x14ac:dyDescent="0.25">
      <c r="A133" s="60" t="s">
        <v>353</v>
      </c>
      <c r="B133" s="148">
        <f t="shared" ref="B133:G133" si="40">SUM(B134:B136)</f>
        <v>0</v>
      </c>
      <c r="C133" s="148">
        <f t="shared" si="40"/>
        <v>0</v>
      </c>
      <c r="D133" s="148">
        <f t="shared" si="40"/>
        <v>0</v>
      </c>
      <c r="E133" s="148">
        <f t="shared" si="40"/>
        <v>0</v>
      </c>
      <c r="F133" s="148">
        <f t="shared" si="40"/>
        <v>0</v>
      </c>
      <c r="G133" s="148">
        <f t="shared" si="40"/>
        <v>0</v>
      </c>
    </row>
    <row r="134" spans="1:7" x14ac:dyDescent="0.25">
      <c r="A134" s="61" t="s">
        <v>354</v>
      </c>
      <c r="B134" s="148">
        <v>0</v>
      </c>
      <c r="C134" s="148">
        <v>0</v>
      </c>
      <c r="D134" s="148">
        <f>B134+C134</f>
        <v>0</v>
      </c>
      <c r="E134" s="148">
        <v>0</v>
      </c>
      <c r="F134" s="148">
        <v>0</v>
      </c>
      <c r="G134" s="148">
        <f>D134-E134</f>
        <v>0</v>
      </c>
    </row>
    <row r="135" spans="1:7" x14ac:dyDescent="0.25">
      <c r="A135" s="61" t="s">
        <v>355</v>
      </c>
      <c r="B135" s="148">
        <v>0</v>
      </c>
      <c r="C135" s="148">
        <v>0</v>
      </c>
      <c r="D135" s="148">
        <f>B135+C135</f>
        <v>0</v>
      </c>
      <c r="E135" s="148">
        <v>0</v>
      </c>
      <c r="F135" s="148">
        <v>0</v>
      </c>
      <c r="G135" s="148">
        <f>D135-E135</f>
        <v>0</v>
      </c>
    </row>
    <row r="136" spans="1:7" x14ac:dyDescent="0.25">
      <c r="A136" s="61" t="s">
        <v>356</v>
      </c>
      <c r="B136" s="148">
        <v>0</v>
      </c>
      <c r="C136" s="148">
        <v>0</v>
      </c>
      <c r="D136" s="148">
        <f>B136+C136</f>
        <v>0</v>
      </c>
      <c r="E136" s="148">
        <v>0</v>
      </c>
      <c r="F136" s="148">
        <v>0</v>
      </c>
      <c r="G136" s="148">
        <f>D136-E136</f>
        <v>0</v>
      </c>
    </row>
    <row r="137" spans="1:7" x14ac:dyDescent="0.25">
      <c r="A137" s="60" t="s">
        <v>357</v>
      </c>
      <c r="B137" s="148">
        <f t="shared" ref="B137:G137" si="41">SUM(B138:B142,B144:B145)</f>
        <v>0</v>
      </c>
      <c r="C137" s="148">
        <f t="shared" si="41"/>
        <v>0</v>
      </c>
      <c r="D137" s="148">
        <f t="shared" si="41"/>
        <v>0</v>
      </c>
      <c r="E137" s="148">
        <f t="shared" si="41"/>
        <v>0</v>
      </c>
      <c r="F137" s="148">
        <f t="shared" si="41"/>
        <v>0</v>
      </c>
      <c r="G137" s="148">
        <f t="shared" si="41"/>
        <v>0</v>
      </c>
    </row>
    <row r="138" spans="1:7" x14ac:dyDescent="0.25">
      <c r="A138" s="61" t="s">
        <v>358</v>
      </c>
      <c r="B138" s="148">
        <v>0</v>
      </c>
      <c r="C138" s="148">
        <v>0</v>
      </c>
      <c r="D138" s="148">
        <f t="shared" ref="D138:D145" si="42">B138+C138</f>
        <v>0</v>
      </c>
      <c r="E138" s="148">
        <v>0</v>
      </c>
      <c r="F138" s="148">
        <v>0</v>
      </c>
      <c r="G138" s="148">
        <f t="shared" ref="G138:G145" si="43">D138-E138</f>
        <v>0</v>
      </c>
    </row>
    <row r="139" spans="1:7" x14ac:dyDescent="0.25">
      <c r="A139" s="61" t="s">
        <v>359</v>
      </c>
      <c r="B139" s="148">
        <v>0</v>
      </c>
      <c r="C139" s="148">
        <v>0</v>
      </c>
      <c r="D139" s="148">
        <f t="shared" si="42"/>
        <v>0</v>
      </c>
      <c r="E139" s="148">
        <v>0</v>
      </c>
      <c r="F139" s="148">
        <v>0</v>
      </c>
      <c r="G139" s="148">
        <f t="shared" si="43"/>
        <v>0</v>
      </c>
    </row>
    <row r="140" spans="1:7" x14ac:dyDescent="0.25">
      <c r="A140" s="61" t="s">
        <v>360</v>
      </c>
      <c r="B140" s="148">
        <v>0</v>
      </c>
      <c r="C140" s="148">
        <v>0</v>
      </c>
      <c r="D140" s="148">
        <f t="shared" si="42"/>
        <v>0</v>
      </c>
      <c r="E140" s="148">
        <v>0</v>
      </c>
      <c r="F140" s="148">
        <v>0</v>
      </c>
      <c r="G140" s="148">
        <f t="shared" si="43"/>
        <v>0</v>
      </c>
    </row>
    <row r="141" spans="1:7" x14ac:dyDescent="0.25">
      <c r="A141" s="61" t="s">
        <v>361</v>
      </c>
      <c r="B141" s="148">
        <v>0</v>
      </c>
      <c r="C141" s="148">
        <v>0</v>
      </c>
      <c r="D141" s="148">
        <f t="shared" si="42"/>
        <v>0</v>
      </c>
      <c r="E141" s="148">
        <v>0</v>
      </c>
      <c r="F141" s="148">
        <v>0</v>
      </c>
      <c r="G141" s="148">
        <f t="shared" si="43"/>
        <v>0</v>
      </c>
    </row>
    <row r="142" spans="1:7" x14ac:dyDescent="0.25">
      <c r="A142" s="61" t="s">
        <v>362</v>
      </c>
      <c r="B142" s="148">
        <v>0</v>
      </c>
      <c r="C142" s="148">
        <v>0</v>
      </c>
      <c r="D142" s="148">
        <f t="shared" si="42"/>
        <v>0</v>
      </c>
      <c r="E142" s="148">
        <v>0</v>
      </c>
      <c r="F142" s="148">
        <v>0</v>
      </c>
      <c r="G142" s="148">
        <f t="shared" si="43"/>
        <v>0</v>
      </c>
    </row>
    <row r="143" spans="1:7" x14ac:dyDescent="0.25">
      <c r="A143" s="61" t="s">
        <v>363</v>
      </c>
      <c r="B143" s="148">
        <v>0</v>
      </c>
      <c r="C143" s="148">
        <v>0</v>
      </c>
      <c r="D143" s="148">
        <f t="shared" si="42"/>
        <v>0</v>
      </c>
      <c r="E143" s="148">
        <v>0</v>
      </c>
      <c r="F143" s="148">
        <v>0</v>
      </c>
      <c r="G143" s="148">
        <f t="shared" si="43"/>
        <v>0</v>
      </c>
    </row>
    <row r="144" spans="1:7" x14ac:dyDescent="0.25">
      <c r="A144" s="61" t="s">
        <v>364</v>
      </c>
      <c r="B144" s="148">
        <v>0</v>
      </c>
      <c r="C144" s="148">
        <v>0</v>
      </c>
      <c r="D144" s="148">
        <f t="shared" si="42"/>
        <v>0</v>
      </c>
      <c r="E144" s="148">
        <v>0</v>
      </c>
      <c r="F144" s="148">
        <v>0</v>
      </c>
      <c r="G144" s="148">
        <f t="shared" si="43"/>
        <v>0</v>
      </c>
    </row>
    <row r="145" spans="1:7" x14ac:dyDescent="0.25">
      <c r="A145" s="61" t="s">
        <v>365</v>
      </c>
      <c r="B145" s="148">
        <v>0</v>
      </c>
      <c r="C145" s="148">
        <v>0</v>
      </c>
      <c r="D145" s="148">
        <f t="shared" si="42"/>
        <v>0</v>
      </c>
      <c r="E145" s="148">
        <v>0</v>
      </c>
      <c r="F145" s="148">
        <v>0</v>
      </c>
      <c r="G145" s="148">
        <f t="shared" si="43"/>
        <v>0</v>
      </c>
    </row>
    <row r="146" spans="1:7" x14ac:dyDescent="0.25">
      <c r="A146" s="60" t="s">
        <v>366</v>
      </c>
      <c r="B146" s="148">
        <f t="shared" ref="B146:G146" si="44">SUM(B147:B149)</f>
        <v>0</v>
      </c>
      <c r="C146" s="148">
        <f t="shared" si="44"/>
        <v>0</v>
      </c>
      <c r="D146" s="148">
        <f t="shared" si="44"/>
        <v>0</v>
      </c>
      <c r="E146" s="148">
        <f t="shared" si="44"/>
        <v>0</v>
      </c>
      <c r="F146" s="148">
        <f t="shared" si="44"/>
        <v>0</v>
      </c>
      <c r="G146" s="148">
        <f t="shared" si="44"/>
        <v>0</v>
      </c>
    </row>
    <row r="147" spans="1:7" x14ac:dyDescent="0.25">
      <c r="A147" s="61" t="s">
        <v>367</v>
      </c>
      <c r="B147" s="148">
        <v>0</v>
      </c>
      <c r="C147" s="148">
        <v>0</v>
      </c>
      <c r="D147" s="148">
        <f>B147+C147</f>
        <v>0</v>
      </c>
      <c r="E147" s="148">
        <v>0</v>
      </c>
      <c r="F147" s="148">
        <v>0</v>
      </c>
      <c r="G147" s="148">
        <f>D147-E147</f>
        <v>0</v>
      </c>
    </row>
    <row r="148" spans="1:7" x14ac:dyDescent="0.25">
      <c r="A148" s="61" t="s">
        <v>368</v>
      </c>
      <c r="B148" s="148">
        <v>0</v>
      </c>
      <c r="C148" s="148">
        <v>0</v>
      </c>
      <c r="D148" s="148">
        <f>B148+C148</f>
        <v>0</v>
      </c>
      <c r="E148" s="148">
        <v>0</v>
      </c>
      <c r="F148" s="148">
        <v>0</v>
      </c>
      <c r="G148" s="148">
        <f>D148-E148</f>
        <v>0</v>
      </c>
    </row>
    <row r="149" spans="1:7" x14ac:dyDescent="0.25">
      <c r="A149" s="61" t="s">
        <v>369</v>
      </c>
      <c r="B149" s="148">
        <v>0</v>
      </c>
      <c r="C149" s="148">
        <v>0</v>
      </c>
      <c r="D149" s="148">
        <f>B149+C149</f>
        <v>0</v>
      </c>
      <c r="E149" s="148">
        <v>0</v>
      </c>
      <c r="F149" s="148">
        <v>0</v>
      </c>
      <c r="G149" s="148">
        <f>D149-E149</f>
        <v>0</v>
      </c>
    </row>
    <row r="150" spans="1:7" x14ac:dyDescent="0.25">
      <c r="A150" s="60" t="s">
        <v>370</v>
      </c>
      <c r="B150" s="148">
        <f t="shared" ref="B150:G150" si="45">SUM(B151:B157)</f>
        <v>0</v>
      </c>
      <c r="C150" s="148">
        <f t="shared" si="45"/>
        <v>0</v>
      </c>
      <c r="D150" s="148">
        <f t="shared" si="45"/>
        <v>0</v>
      </c>
      <c r="E150" s="148">
        <f t="shared" si="45"/>
        <v>0</v>
      </c>
      <c r="F150" s="148">
        <f t="shared" si="45"/>
        <v>0</v>
      </c>
      <c r="G150" s="148">
        <f t="shared" si="45"/>
        <v>0</v>
      </c>
    </row>
    <row r="151" spans="1:7" x14ac:dyDescent="0.25">
      <c r="A151" s="61" t="s">
        <v>371</v>
      </c>
      <c r="B151" s="148">
        <v>0</v>
      </c>
      <c r="C151" s="148">
        <v>0</v>
      </c>
      <c r="D151" s="148">
        <f t="shared" ref="D151:D157" si="46">B151+C151</f>
        <v>0</v>
      </c>
      <c r="E151" s="148">
        <v>0</v>
      </c>
      <c r="F151" s="148">
        <v>0</v>
      </c>
      <c r="G151" s="148">
        <f t="shared" ref="G151:G157" si="47">D151-E151</f>
        <v>0</v>
      </c>
    </row>
    <row r="152" spans="1:7" x14ac:dyDescent="0.25">
      <c r="A152" s="61" t="s">
        <v>372</v>
      </c>
      <c r="B152" s="148">
        <v>0</v>
      </c>
      <c r="C152" s="148">
        <v>0</v>
      </c>
      <c r="D152" s="148">
        <f t="shared" si="46"/>
        <v>0</v>
      </c>
      <c r="E152" s="148">
        <v>0</v>
      </c>
      <c r="F152" s="148">
        <v>0</v>
      </c>
      <c r="G152" s="148">
        <f t="shared" si="47"/>
        <v>0</v>
      </c>
    </row>
    <row r="153" spans="1:7" x14ac:dyDescent="0.25">
      <c r="A153" s="61" t="s">
        <v>373</v>
      </c>
      <c r="B153" s="148">
        <v>0</v>
      </c>
      <c r="C153" s="148">
        <v>0</v>
      </c>
      <c r="D153" s="148">
        <f t="shared" si="46"/>
        <v>0</v>
      </c>
      <c r="E153" s="148">
        <v>0</v>
      </c>
      <c r="F153" s="148">
        <v>0</v>
      </c>
      <c r="G153" s="148">
        <f t="shared" si="47"/>
        <v>0</v>
      </c>
    </row>
    <row r="154" spans="1:7" x14ac:dyDescent="0.25">
      <c r="A154" s="63" t="s">
        <v>374</v>
      </c>
      <c r="B154" s="148">
        <v>0</v>
      </c>
      <c r="C154" s="148">
        <v>0</v>
      </c>
      <c r="D154" s="148">
        <f t="shared" si="46"/>
        <v>0</v>
      </c>
      <c r="E154" s="148">
        <v>0</v>
      </c>
      <c r="F154" s="148">
        <v>0</v>
      </c>
      <c r="G154" s="148">
        <f t="shared" si="47"/>
        <v>0</v>
      </c>
    </row>
    <row r="155" spans="1:7" x14ac:dyDescent="0.25">
      <c r="A155" s="61" t="s">
        <v>375</v>
      </c>
      <c r="B155" s="148">
        <v>0</v>
      </c>
      <c r="C155" s="148">
        <v>0</v>
      </c>
      <c r="D155" s="148">
        <f t="shared" si="46"/>
        <v>0</v>
      </c>
      <c r="E155" s="148">
        <v>0</v>
      </c>
      <c r="F155" s="148">
        <v>0</v>
      </c>
      <c r="G155" s="148">
        <f t="shared" si="47"/>
        <v>0</v>
      </c>
    </row>
    <row r="156" spans="1:7" x14ac:dyDescent="0.25">
      <c r="A156" s="61" t="s">
        <v>376</v>
      </c>
      <c r="B156" s="148">
        <v>0</v>
      </c>
      <c r="C156" s="148">
        <v>0</v>
      </c>
      <c r="D156" s="148">
        <f t="shared" si="46"/>
        <v>0</v>
      </c>
      <c r="E156" s="148">
        <v>0</v>
      </c>
      <c r="F156" s="148">
        <v>0</v>
      </c>
      <c r="G156" s="148">
        <f t="shared" si="47"/>
        <v>0</v>
      </c>
    </row>
    <row r="157" spans="1:7" x14ac:dyDescent="0.25">
      <c r="A157" s="61" t="s">
        <v>377</v>
      </c>
      <c r="B157" s="148">
        <v>0</v>
      </c>
      <c r="C157" s="148">
        <v>0</v>
      </c>
      <c r="D157" s="148">
        <f t="shared" si="46"/>
        <v>0</v>
      </c>
      <c r="E157" s="148">
        <v>0</v>
      </c>
      <c r="F157" s="148">
        <v>0</v>
      </c>
      <c r="G157" s="148">
        <f t="shared" si="47"/>
        <v>0</v>
      </c>
    </row>
    <row r="158" spans="1:7" x14ac:dyDescent="0.25">
      <c r="A158" s="64"/>
      <c r="B158" s="150"/>
      <c r="C158" s="150"/>
      <c r="D158" s="150"/>
      <c r="E158" s="150"/>
      <c r="F158" s="150"/>
      <c r="G158" s="150"/>
    </row>
    <row r="159" spans="1:7" x14ac:dyDescent="0.25">
      <c r="A159" s="24" t="s">
        <v>379</v>
      </c>
      <c r="B159" s="147">
        <f t="shared" ref="B159:G159" si="48">B9+B84</f>
        <v>9215535.9399999995</v>
      </c>
      <c r="C159" s="147">
        <f t="shared" si="48"/>
        <v>608660.5</v>
      </c>
      <c r="D159" s="147">
        <f t="shared" si="48"/>
        <v>9824196.4399999995</v>
      </c>
      <c r="E159" s="147">
        <f t="shared" si="48"/>
        <v>4245150.37</v>
      </c>
      <c r="F159" s="147">
        <f t="shared" si="48"/>
        <v>4245150.37</v>
      </c>
      <c r="G159" s="147">
        <f t="shared" si="48"/>
        <v>5579046.0700000003</v>
      </c>
    </row>
    <row r="160" spans="1:7" x14ac:dyDescent="0.25">
      <c r="A160" s="44"/>
      <c r="B160" s="105"/>
      <c r="C160" s="105"/>
      <c r="D160" s="105"/>
      <c r="E160" s="105"/>
      <c r="F160" s="105"/>
      <c r="G160" s="105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topLeftCell="A4" zoomScale="75" zoomScaleNormal="75" workbookViewId="0">
      <selection activeCell="A42" sqref="A42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214" t="s">
        <v>380</v>
      </c>
      <c r="B1" s="215"/>
      <c r="C1" s="215"/>
      <c r="D1" s="215"/>
      <c r="E1" s="215"/>
      <c r="F1" s="215"/>
      <c r="G1" s="216"/>
    </row>
    <row r="2" spans="1:7" ht="15" customHeight="1" x14ac:dyDescent="0.25">
      <c r="A2" s="199" t="str">
        <f>'Formato 1'!A2</f>
        <v xml:space="preserve"> INSTITUTO MUNICIPAL DE PLANEACIÓN DE GUANAJUATO, GTO.</v>
      </c>
      <c r="B2" s="200"/>
      <c r="C2" s="200"/>
      <c r="D2" s="200"/>
      <c r="E2" s="200"/>
      <c r="F2" s="200"/>
      <c r="G2" s="201"/>
    </row>
    <row r="3" spans="1:7" ht="15" customHeight="1" x14ac:dyDescent="0.25">
      <c r="A3" s="202" t="s">
        <v>297</v>
      </c>
      <c r="B3" s="203"/>
      <c r="C3" s="203"/>
      <c r="D3" s="203"/>
      <c r="E3" s="203"/>
      <c r="F3" s="203"/>
      <c r="G3" s="204"/>
    </row>
    <row r="4" spans="1:7" ht="15" customHeight="1" x14ac:dyDescent="0.25">
      <c r="A4" s="94" t="s">
        <v>381</v>
      </c>
      <c r="B4" s="95"/>
      <c r="C4" s="95"/>
      <c r="D4" s="95"/>
      <c r="E4" s="95"/>
      <c r="F4" s="95"/>
      <c r="G4" s="96"/>
    </row>
    <row r="5" spans="1:7" ht="15" customHeight="1" x14ac:dyDescent="0.25">
      <c r="A5" s="202" t="str">
        <f>'Formato 3'!A4</f>
        <v>Del 01 de enero al 30 de junio de 2026</v>
      </c>
      <c r="B5" s="203"/>
      <c r="C5" s="203"/>
      <c r="D5" s="203"/>
      <c r="E5" s="203"/>
      <c r="F5" s="203"/>
      <c r="G5" s="204"/>
    </row>
    <row r="6" spans="1:7" x14ac:dyDescent="0.25">
      <c r="A6" s="205" t="s">
        <v>2</v>
      </c>
      <c r="B6" s="206"/>
      <c r="C6" s="206"/>
      <c r="D6" s="206"/>
      <c r="E6" s="206"/>
      <c r="F6" s="206"/>
      <c r="G6" s="207"/>
    </row>
    <row r="7" spans="1:7" ht="15" customHeight="1" x14ac:dyDescent="0.25">
      <c r="A7" s="209" t="s">
        <v>5</v>
      </c>
      <c r="B7" s="211" t="s">
        <v>299</v>
      </c>
      <c r="C7" s="211"/>
      <c r="D7" s="211"/>
      <c r="E7" s="211"/>
      <c r="F7" s="211"/>
      <c r="G7" s="213" t="s">
        <v>300</v>
      </c>
    </row>
    <row r="8" spans="1:7" ht="30" x14ac:dyDescent="0.25">
      <c r="A8" s="210"/>
      <c r="B8" s="20" t="s">
        <v>205</v>
      </c>
      <c r="C8" s="7" t="s">
        <v>231</v>
      </c>
      <c r="D8" s="20" t="s">
        <v>232</v>
      </c>
      <c r="E8" s="20" t="s">
        <v>190</v>
      </c>
      <c r="F8" s="20" t="s">
        <v>206</v>
      </c>
      <c r="G8" s="212"/>
    </row>
    <row r="9" spans="1:7" ht="15.75" customHeight="1" x14ac:dyDescent="0.25">
      <c r="A9" s="21" t="s">
        <v>382</v>
      </c>
      <c r="B9" s="142">
        <f t="shared" ref="B9:G9" si="0">SUM(B10:B18)</f>
        <v>9215535.9399999995</v>
      </c>
      <c r="C9" s="142">
        <f t="shared" si="0"/>
        <v>608660.5</v>
      </c>
      <c r="D9" s="142">
        <f t="shared" si="0"/>
        <v>9824196.4399999995</v>
      </c>
      <c r="E9" s="142">
        <f t="shared" si="0"/>
        <v>4245150.37</v>
      </c>
      <c r="F9" s="142">
        <f t="shared" si="0"/>
        <v>4245150.37</v>
      </c>
      <c r="G9" s="142">
        <f t="shared" si="0"/>
        <v>5579046.0699999994</v>
      </c>
    </row>
    <row r="10" spans="1:7" x14ac:dyDescent="0.25">
      <c r="A10" s="50" t="s">
        <v>383</v>
      </c>
      <c r="B10" s="143">
        <v>9215535.9399999995</v>
      </c>
      <c r="C10" s="143">
        <v>608660.5</v>
      </c>
      <c r="D10" s="144">
        <f t="shared" ref="D10:D17" si="1">B10+C10</f>
        <v>9824196.4399999995</v>
      </c>
      <c r="E10" s="143">
        <v>4245150.37</v>
      </c>
      <c r="F10" s="143">
        <v>4245150.37</v>
      </c>
      <c r="G10" s="144">
        <f t="shared" ref="G10:G17" si="2">D10-E10</f>
        <v>5579046.0699999994</v>
      </c>
    </row>
    <row r="11" spans="1:7" x14ac:dyDescent="0.25">
      <c r="A11" s="50" t="s">
        <v>384</v>
      </c>
      <c r="B11" s="144">
        <v>0</v>
      </c>
      <c r="C11" s="144">
        <v>0</v>
      </c>
      <c r="D11" s="144">
        <f t="shared" si="1"/>
        <v>0</v>
      </c>
      <c r="E11" s="144">
        <v>0</v>
      </c>
      <c r="F11" s="144">
        <v>0</v>
      </c>
      <c r="G11" s="144">
        <f t="shared" si="2"/>
        <v>0</v>
      </c>
    </row>
    <row r="12" spans="1:7" x14ac:dyDescent="0.25">
      <c r="A12" s="50" t="s">
        <v>385</v>
      </c>
      <c r="B12" s="144">
        <v>0</v>
      </c>
      <c r="C12" s="144">
        <v>0</v>
      </c>
      <c r="D12" s="144">
        <f t="shared" si="1"/>
        <v>0</v>
      </c>
      <c r="E12" s="144">
        <v>0</v>
      </c>
      <c r="F12" s="144">
        <v>0</v>
      </c>
      <c r="G12" s="144">
        <f t="shared" si="2"/>
        <v>0</v>
      </c>
    </row>
    <row r="13" spans="1:7" x14ac:dyDescent="0.25">
      <c r="A13" s="50" t="s">
        <v>386</v>
      </c>
      <c r="B13" s="144">
        <v>0</v>
      </c>
      <c r="C13" s="144">
        <v>0</v>
      </c>
      <c r="D13" s="144">
        <f t="shared" si="1"/>
        <v>0</v>
      </c>
      <c r="E13" s="144">
        <v>0</v>
      </c>
      <c r="F13" s="144">
        <v>0</v>
      </c>
      <c r="G13" s="144">
        <f t="shared" si="2"/>
        <v>0</v>
      </c>
    </row>
    <row r="14" spans="1:7" x14ac:dyDescent="0.25">
      <c r="A14" s="50" t="s">
        <v>387</v>
      </c>
      <c r="B14" s="144">
        <v>0</v>
      </c>
      <c r="C14" s="144">
        <v>0</v>
      </c>
      <c r="D14" s="144">
        <f t="shared" si="1"/>
        <v>0</v>
      </c>
      <c r="E14" s="144">
        <v>0</v>
      </c>
      <c r="F14" s="144">
        <v>0</v>
      </c>
      <c r="G14" s="144">
        <f t="shared" si="2"/>
        <v>0</v>
      </c>
    </row>
    <row r="15" spans="1:7" x14ac:dyDescent="0.25">
      <c r="A15" s="50" t="s">
        <v>388</v>
      </c>
      <c r="B15" s="144">
        <v>0</v>
      </c>
      <c r="C15" s="144">
        <v>0</v>
      </c>
      <c r="D15" s="144">
        <f t="shared" si="1"/>
        <v>0</v>
      </c>
      <c r="E15" s="144">
        <v>0</v>
      </c>
      <c r="F15" s="144">
        <v>0</v>
      </c>
      <c r="G15" s="144">
        <f t="shared" si="2"/>
        <v>0</v>
      </c>
    </row>
    <row r="16" spans="1:7" x14ac:dyDescent="0.25">
      <c r="A16" s="50" t="s">
        <v>389</v>
      </c>
      <c r="B16" s="144">
        <v>0</v>
      </c>
      <c r="C16" s="144">
        <v>0</v>
      </c>
      <c r="D16" s="144">
        <f t="shared" si="1"/>
        <v>0</v>
      </c>
      <c r="E16" s="144">
        <v>0</v>
      </c>
      <c r="F16" s="144">
        <v>0</v>
      </c>
      <c r="G16" s="144">
        <f t="shared" si="2"/>
        <v>0</v>
      </c>
    </row>
    <row r="17" spans="1:7" x14ac:dyDescent="0.25">
      <c r="A17" s="50" t="s">
        <v>390</v>
      </c>
      <c r="B17" s="144">
        <v>0</v>
      </c>
      <c r="C17" s="144">
        <v>0</v>
      </c>
      <c r="D17" s="144">
        <f t="shared" si="1"/>
        <v>0</v>
      </c>
      <c r="E17" s="144">
        <v>0</v>
      </c>
      <c r="F17" s="144">
        <v>0</v>
      </c>
      <c r="G17" s="144">
        <f t="shared" si="2"/>
        <v>0</v>
      </c>
    </row>
    <row r="18" spans="1:7" x14ac:dyDescent="0.25">
      <c r="A18" s="26" t="s">
        <v>151</v>
      </c>
      <c r="B18" s="145"/>
      <c r="C18" s="145"/>
      <c r="D18" s="145"/>
      <c r="E18" s="145"/>
      <c r="F18" s="145"/>
      <c r="G18" s="145"/>
    </row>
    <row r="19" spans="1:7" x14ac:dyDescent="0.25">
      <c r="A19" s="3" t="s">
        <v>391</v>
      </c>
      <c r="B19" s="146">
        <f t="shared" ref="B19:G19" si="3">SUM(B20:B28)</f>
        <v>0</v>
      </c>
      <c r="C19" s="146">
        <f t="shared" si="3"/>
        <v>0</v>
      </c>
      <c r="D19" s="146">
        <f t="shared" si="3"/>
        <v>0</v>
      </c>
      <c r="E19" s="146">
        <f t="shared" si="3"/>
        <v>0</v>
      </c>
      <c r="F19" s="146">
        <f t="shared" si="3"/>
        <v>0</v>
      </c>
      <c r="G19" s="146">
        <f t="shared" si="3"/>
        <v>0</v>
      </c>
    </row>
    <row r="20" spans="1:7" x14ac:dyDescent="0.25">
      <c r="A20" s="50" t="s">
        <v>383</v>
      </c>
      <c r="B20" s="144">
        <v>0</v>
      </c>
      <c r="C20" s="144">
        <v>0</v>
      </c>
      <c r="D20" s="144">
        <f t="shared" ref="D20:D29" si="4">B20+C20</f>
        <v>0</v>
      </c>
      <c r="E20" s="144">
        <v>0</v>
      </c>
      <c r="F20" s="144">
        <v>0</v>
      </c>
      <c r="G20" s="144">
        <f t="shared" ref="G20:G29" si="5">D20-E20</f>
        <v>0</v>
      </c>
    </row>
    <row r="21" spans="1:7" x14ac:dyDescent="0.25">
      <c r="A21" s="50" t="s">
        <v>384</v>
      </c>
      <c r="B21" s="144">
        <v>0</v>
      </c>
      <c r="C21" s="144">
        <v>0</v>
      </c>
      <c r="D21" s="144">
        <f t="shared" si="4"/>
        <v>0</v>
      </c>
      <c r="E21" s="144">
        <v>0</v>
      </c>
      <c r="F21" s="144">
        <v>0</v>
      </c>
      <c r="G21" s="144">
        <f t="shared" si="5"/>
        <v>0</v>
      </c>
    </row>
    <row r="22" spans="1:7" x14ac:dyDescent="0.25">
      <c r="A22" s="50" t="s">
        <v>385</v>
      </c>
      <c r="B22" s="144">
        <v>0</v>
      </c>
      <c r="C22" s="144">
        <v>0</v>
      </c>
      <c r="D22" s="144">
        <f t="shared" si="4"/>
        <v>0</v>
      </c>
      <c r="E22" s="144">
        <v>0</v>
      </c>
      <c r="F22" s="144">
        <v>0</v>
      </c>
      <c r="G22" s="144">
        <f t="shared" si="5"/>
        <v>0</v>
      </c>
    </row>
    <row r="23" spans="1:7" x14ac:dyDescent="0.25">
      <c r="A23" s="50" t="s">
        <v>386</v>
      </c>
      <c r="B23" s="144">
        <v>0</v>
      </c>
      <c r="C23" s="144">
        <v>0</v>
      </c>
      <c r="D23" s="144">
        <f t="shared" si="4"/>
        <v>0</v>
      </c>
      <c r="E23" s="144">
        <v>0</v>
      </c>
      <c r="F23" s="144">
        <v>0</v>
      </c>
      <c r="G23" s="144">
        <f t="shared" si="5"/>
        <v>0</v>
      </c>
    </row>
    <row r="24" spans="1:7" x14ac:dyDescent="0.25">
      <c r="A24" s="50" t="s">
        <v>387</v>
      </c>
      <c r="B24" s="144">
        <v>0</v>
      </c>
      <c r="C24" s="144">
        <v>0</v>
      </c>
      <c r="D24" s="144">
        <f t="shared" si="4"/>
        <v>0</v>
      </c>
      <c r="E24" s="144">
        <v>0</v>
      </c>
      <c r="F24" s="144">
        <v>0</v>
      </c>
      <c r="G24" s="144">
        <f t="shared" si="5"/>
        <v>0</v>
      </c>
    </row>
    <row r="25" spans="1:7" x14ac:dyDescent="0.25">
      <c r="A25" s="50" t="s">
        <v>388</v>
      </c>
      <c r="B25" s="144">
        <v>0</v>
      </c>
      <c r="C25" s="144">
        <v>0</v>
      </c>
      <c r="D25" s="144">
        <f t="shared" si="4"/>
        <v>0</v>
      </c>
      <c r="E25" s="144">
        <v>0</v>
      </c>
      <c r="F25" s="144">
        <v>0</v>
      </c>
      <c r="G25" s="144">
        <f t="shared" si="5"/>
        <v>0</v>
      </c>
    </row>
    <row r="26" spans="1:7" x14ac:dyDescent="0.25">
      <c r="A26" s="50" t="s">
        <v>389</v>
      </c>
      <c r="B26" s="144">
        <v>0</v>
      </c>
      <c r="C26" s="144">
        <v>0</v>
      </c>
      <c r="D26" s="144">
        <f t="shared" si="4"/>
        <v>0</v>
      </c>
      <c r="E26" s="144">
        <v>0</v>
      </c>
      <c r="F26" s="144">
        <v>0</v>
      </c>
      <c r="G26" s="144">
        <f t="shared" si="5"/>
        <v>0</v>
      </c>
    </row>
    <row r="27" spans="1:7" x14ac:dyDescent="0.25">
      <c r="A27" s="50" t="s">
        <v>390</v>
      </c>
      <c r="B27" s="144">
        <v>0</v>
      </c>
      <c r="C27" s="144">
        <v>0</v>
      </c>
      <c r="D27" s="144">
        <f t="shared" si="4"/>
        <v>0</v>
      </c>
      <c r="E27" s="144">
        <v>0</v>
      </c>
      <c r="F27" s="144">
        <v>0</v>
      </c>
      <c r="G27" s="144">
        <f t="shared" si="5"/>
        <v>0</v>
      </c>
    </row>
    <row r="28" spans="1:7" x14ac:dyDescent="0.25">
      <c r="A28" s="26" t="s">
        <v>151</v>
      </c>
      <c r="B28" s="145"/>
      <c r="C28" s="145"/>
      <c r="D28" s="144">
        <f t="shared" si="4"/>
        <v>0</v>
      </c>
      <c r="E28" s="144"/>
      <c r="F28" s="144"/>
      <c r="G28" s="144">
        <f t="shared" si="5"/>
        <v>0</v>
      </c>
    </row>
    <row r="29" spans="1:7" x14ac:dyDescent="0.25">
      <c r="A29" s="3" t="s">
        <v>379</v>
      </c>
      <c r="B29" s="146">
        <f>B9+B19</f>
        <v>9215535.9399999995</v>
      </c>
      <c r="C29" s="146">
        <f>C9+C19</f>
        <v>608660.5</v>
      </c>
      <c r="D29" s="146">
        <f t="shared" si="4"/>
        <v>9824196.4399999995</v>
      </c>
      <c r="E29" s="146">
        <f>E9+E19</f>
        <v>4245150.37</v>
      </c>
      <c r="F29" s="146">
        <f>F9+F19</f>
        <v>4245150.37</v>
      </c>
      <c r="G29" s="146">
        <f t="shared" si="5"/>
        <v>5579046.0699999994</v>
      </c>
    </row>
    <row r="30" spans="1:7" x14ac:dyDescent="0.25">
      <c r="A30" s="44"/>
      <c r="B30" s="106"/>
      <c r="C30" s="106"/>
      <c r="D30" s="106"/>
      <c r="E30" s="106"/>
      <c r="F30" s="106"/>
      <c r="G30" s="106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217" t="s">
        <v>392</v>
      </c>
      <c r="B1" s="218"/>
      <c r="C1" s="218"/>
      <c r="D1" s="218"/>
      <c r="E1" s="218"/>
      <c r="F1" s="218"/>
      <c r="G1" s="218"/>
    </row>
    <row r="2" spans="1:7" x14ac:dyDescent="0.25">
      <c r="A2" s="80" t="str">
        <f>'Formato 1'!A2</f>
        <v xml:space="preserve"> INSTITUTO MUNICIPAL DE PLANEACIÓN DE GUANAJUATO, GTO.</v>
      </c>
      <c r="B2" s="81"/>
      <c r="C2" s="81"/>
      <c r="D2" s="81"/>
      <c r="E2" s="81"/>
      <c r="F2" s="81"/>
      <c r="G2" s="82"/>
    </row>
    <row r="3" spans="1:7" x14ac:dyDescent="0.25">
      <c r="A3" s="83" t="s">
        <v>297</v>
      </c>
      <c r="B3" s="84"/>
      <c r="C3" s="84"/>
      <c r="D3" s="84"/>
      <c r="E3" s="84"/>
      <c r="F3" s="84"/>
      <c r="G3" s="85"/>
    </row>
    <row r="4" spans="1:7" x14ac:dyDescent="0.25">
      <c r="A4" s="83" t="s">
        <v>393</v>
      </c>
      <c r="B4" s="84"/>
      <c r="C4" s="84"/>
      <c r="D4" s="84"/>
      <c r="E4" s="84"/>
      <c r="F4" s="84"/>
      <c r="G4" s="85"/>
    </row>
    <row r="5" spans="1:7" x14ac:dyDescent="0.25">
      <c r="A5" s="83" t="str">
        <f>'Formato 3'!A4</f>
        <v>Del 01 de enero al 30 de junio de 2026</v>
      </c>
      <c r="B5" s="84"/>
      <c r="C5" s="84"/>
      <c r="D5" s="84"/>
      <c r="E5" s="84"/>
      <c r="F5" s="84"/>
      <c r="G5" s="85"/>
    </row>
    <row r="6" spans="1:7" x14ac:dyDescent="0.25">
      <c r="A6" s="86" t="s">
        <v>2</v>
      </c>
      <c r="B6" s="87"/>
      <c r="C6" s="87"/>
      <c r="D6" s="87"/>
      <c r="E6" s="87"/>
      <c r="F6" s="87"/>
      <c r="G6" s="88"/>
    </row>
    <row r="7" spans="1:7" ht="15.75" customHeight="1" x14ac:dyDescent="0.25">
      <c r="A7" s="209" t="s">
        <v>5</v>
      </c>
      <c r="B7" s="205" t="s">
        <v>299</v>
      </c>
      <c r="C7" s="206"/>
      <c r="D7" s="206"/>
      <c r="E7" s="206"/>
      <c r="F7" s="207"/>
      <c r="G7" s="213" t="s">
        <v>300</v>
      </c>
    </row>
    <row r="8" spans="1:7" ht="30" x14ac:dyDescent="0.25">
      <c r="A8" s="210"/>
      <c r="B8" s="20" t="s">
        <v>205</v>
      </c>
      <c r="C8" s="7" t="s">
        <v>394</v>
      </c>
      <c r="D8" s="20" t="s">
        <v>302</v>
      </c>
      <c r="E8" s="20" t="s">
        <v>190</v>
      </c>
      <c r="F8" s="27" t="s">
        <v>206</v>
      </c>
      <c r="G8" s="212"/>
    </row>
    <row r="9" spans="1:7" ht="16.5" customHeight="1" x14ac:dyDescent="0.25">
      <c r="A9" s="21" t="s">
        <v>395</v>
      </c>
      <c r="B9" s="136">
        <f t="shared" ref="B9:G9" si="0">B10+B19+B27+B37</f>
        <v>9215535.9399999995</v>
      </c>
      <c r="C9" s="136">
        <f t="shared" si="0"/>
        <v>608660.5</v>
      </c>
      <c r="D9" s="136">
        <f t="shared" si="0"/>
        <v>9824196.4399999995</v>
      </c>
      <c r="E9" s="136">
        <f t="shared" si="0"/>
        <v>4245150.37</v>
      </c>
      <c r="F9" s="136">
        <f t="shared" si="0"/>
        <v>4245150.37</v>
      </c>
      <c r="G9" s="136">
        <f t="shared" si="0"/>
        <v>5579046.0699999994</v>
      </c>
    </row>
    <row r="10" spans="1:7" ht="15" customHeight="1" x14ac:dyDescent="0.25">
      <c r="A10" s="46" t="s">
        <v>396</v>
      </c>
      <c r="B10" s="137">
        <f t="shared" ref="B10:G10" si="1">SUM(B11:B18)</f>
        <v>9215535.9399999995</v>
      </c>
      <c r="C10" s="137">
        <f t="shared" si="1"/>
        <v>608660.5</v>
      </c>
      <c r="D10" s="137">
        <f t="shared" si="1"/>
        <v>9824196.4399999995</v>
      </c>
      <c r="E10" s="137">
        <f t="shared" si="1"/>
        <v>4245150.37</v>
      </c>
      <c r="F10" s="137">
        <f t="shared" si="1"/>
        <v>4245150.37</v>
      </c>
      <c r="G10" s="137">
        <f t="shared" si="1"/>
        <v>5579046.0699999994</v>
      </c>
    </row>
    <row r="11" spans="1:7" x14ac:dyDescent="0.25">
      <c r="A11" s="55" t="s">
        <v>397</v>
      </c>
      <c r="B11" s="137">
        <v>0</v>
      </c>
      <c r="C11" s="137">
        <v>0</v>
      </c>
      <c r="D11" s="137">
        <f t="shared" ref="D11:D18" si="2">B11+C11</f>
        <v>0</v>
      </c>
      <c r="E11" s="137">
        <v>0</v>
      </c>
      <c r="F11" s="137">
        <v>0</v>
      </c>
      <c r="G11" s="137">
        <f t="shared" ref="G11:G18" si="3">D11-E11</f>
        <v>0</v>
      </c>
    </row>
    <row r="12" spans="1:7" x14ac:dyDescent="0.25">
      <c r="A12" s="55" t="s">
        <v>398</v>
      </c>
      <c r="B12" s="137">
        <v>0</v>
      </c>
      <c r="C12" s="137">
        <v>0</v>
      </c>
      <c r="D12" s="137">
        <f t="shared" si="2"/>
        <v>0</v>
      </c>
      <c r="E12" s="137">
        <v>0</v>
      </c>
      <c r="F12" s="137">
        <v>0</v>
      </c>
      <c r="G12" s="137">
        <f t="shared" si="3"/>
        <v>0</v>
      </c>
    </row>
    <row r="13" spans="1:7" x14ac:dyDescent="0.25">
      <c r="A13" s="55" t="s">
        <v>399</v>
      </c>
      <c r="B13" s="138">
        <v>9215535.9399999995</v>
      </c>
      <c r="C13" s="138">
        <v>608660.5</v>
      </c>
      <c r="D13" s="137">
        <f t="shared" si="2"/>
        <v>9824196.4399999995</v>
      </c>
      <c r="E13" s="138">
        <v>4245150.37</v>
      </c>
      <c r="F13" s="138">
        <v>4245150.37</v>
      </c>
      <c r="G13" s="137">
        <f t="shared" si="3"/>
        <v>5579046.0699999994</v>
      </c>
    </row>
    <row r="14" spans="1:7" x14ac:dyDescent="0.25">
      <c r="A14" s="55" t="s">
        <v>400</v>
      </c>
      <c r="B14" s="137">
        <v>0</v>
      </c>
      <c r="C14" s="137">
        <v>0</v>
      </c>
      <c r="D14" s="137">
        <f t="shared" si="2"/>
        <v>0</v>
      </c>
      <c r="E14" s="137">
        <v>0</v>
      </c>
      <c r="F14" s="137">
        <v>0</v>
      </c>
      <c r="G14" s="137">
        <f t="shared" si="3"/>
        <v>0</v>
      </c>
    </row>
    <row r="15" spans="1:7" x14ac:dyDescent="0.25">
      <c r="A15" s="55" t="s">
        <v>401</v>
      </c>
      <c r="B15" s="137">
        <v>0</v>
      </c>
      <c r="C15" s="137">
        <v>0</v>
      </c>
      <c r="D15" s="137">
        <f t="shared" si="2"/>
        <v>0</v>
      </c>
      <c r="E15" s="137">
        <v>0</v>
      </c>
      <c r="F15" s="137">
        <v>0</v>
      </c>
      <c r="G15" s="137">
        <f t="shared" si="3"/>
        <v>0</v>
      </c>
    </row>
    <row r="16" spans="1:7" x14ac:dyDescent="0.25">
      <c r="A16" s="55" t="s">
        <v>402</v>
      </c>
      <c r="B16" s="137">
        <v>0</v>
      </c>
      <c r="C16" s="137">
        <v>0</v>
      </c>
      <c r="D16" s="137">
        <f t="shared" si="2"/>
        <v>0</v>
      </c>
      <c r="E16" s="137">
        <v>0</v>
      </c>
      <c r="F16" s="137">
        <v>0</v>
      </c>
      <c r="G16" s="137">
        <f t="shared" si="3"/>
        <v>0</v>
      </c>
    </row>
    <row r="17" spans="1:7" x14ac:dyDescent="0.25">
      <c r="A17" s="55" t="s">
        <v>403</v>
      </c>
      <c r="B17" s="137">
        <v>0</v>
      </c>
      <c r="C17" s="137">
        <v>0</v>
      </c>
      <c r="D17" s="137">
        <f t="shared" si="2"/>
        <v>0</v>
      </c>
      <c r="E17" s="137">
        <v>0</v>
      </c>
      <c r="F17" s="137">
        <v>0</v>
      </c>
      <c r="G17" s="137">
        <f t="shared" si="3"/>
        <v>0</v>
      </c>
    </row>
    <row r="18" spans="1:7" x14ac:dyDescent="0.25">
      <c r="A18" s="55" t="s">
        <v>404</v>
      </c>
      <c r="B18" s="137">
        <v>0</v>
      </c>
      <c r="C18" s="137">
        <v>0</v>
      </c>
      <c r="D18" s="137">
        <f t="shared" si="2"/>
        <v>0</v>
      </c>
      <c r="E18" s="137">
        <v>0</v>
      </c>
      <c r="F18" s="137">
        <v>0</v>
      </c>
      <c r="G18" s="137">
        <f t="shared" si="3"/>
        <v>0</v>
      </c>
    </row>
    <row r="19" spans="1:7" x14ac:dyDescent="0.25">
      <c r="A19" s="46" t="s">
        <v>405</v>
      </c>
      <c r="B19" s="137">
        <f t="shared" ref="B19:G19" si="4">SUM(B20:B26)</f>
        <v>0</v>
      </c>
      <c r="C19" s="137">
        <f t="shared" si="4"/>
        <v>0</v>
      </c>
      <c r="D19" s="137">
        <f t="shared" si="4"/>
        <v>0</v>
      </c>
      <c r="E19" s="137">
        <f t="shared" si="4"/>
        <v>0</v>
      </c>
      <c r="F19" s="137">
        <f t="shared" si="4"/>
        <v>0</v>
      </c>
      <c r="G19" s="137">
        <f t="shared" si="4"/>
        <v>0</v>
      </c>
    </row>
    <row r="20" spans="1:7" x14ac:dyDescent="0.25">
      <c r="A20" s="55" t="s">
        <v>406</v>
      </c>
      <c r="B20" s="137">
        <v>0</v>
      </c>
      <c r="C20" s="137">
        <v>0</v>
      </c>
      <c r="D20" s="137">
        <f t="shared" ref="D20:D26" si="5">B20+C20</f>
        <v>0</v>
      </c>
      <c r="E20" s="137">
        <v>0</v>
      </c>
      <c r="F20" s="137">
        <v>0</v>
      </c>
      <c r="G20" s="137">
        <f t="shared" ref="G20:G26" si="6">D20-E20</f>
        <v>0</v>
      </c>
    </row>
    <row r="21" spans="1:7" x14ac:dyDescent="0.25">
      <c r="A21" s="55" t="s">
        <v>407</v>
      </c>
      <c r="B21" s="137">
        <v>0</v>
      </c>
      <c r="C21" s="137">
        <v>0</v>
      </c>
      <c r="D21" s="137">
        <f t="shared" si="5"/>
        <v>0</v>
      </c>
      <c r="E21" s="137">
        <v>0</v>
      </c>
      <c r="F21" s="137">
        <v>0</v>
      </c>
      <c r="G21" s="137">
        <f t="shared" si="6"/>
        <v>0</v>
      </c>
    </row>
    <row r="22" spans="1:7" x14ac:dyDescent="0.25">
      <c r="A22" s="55" t="s">
        <v>408</v>
      </c>
      <c r="B22" s="137">
        <v>0</v>
      </c>
      <c r="C22" s="137">
        <v>0</v>
      </c>
      <c r="D22" s="137">
        <f t="shared" si="5"/>
        <v>0</v>
      </c>
      <c r="E22" s="137">
        <v>0</v>
      </c>
      <c r="F22" s="137">
        <v>0</v>
      </c>
      <c r="G22" s="137">
        <f t="shared" si="6"/>
        <v>0</v>
      </c>
    </row>
    <row r="23" spans="1:7" x14ac:dyDescent="0.25">
      <c r="A23" s="55" t="s">
        <v>409</v>
      </c>
      <c r="B23" s="137">
        <v>0</v>
      </c>
      <c r="C23" s="137">
        <v>0</v>
      </c>
      <c r="D23" s="137">
        <f t="shared" si="5"/>
        <v>0</v>
      </c>
      <c r="E23" s="137">
        <v>0</v>
      </c>
      <c r="F23" s="137">
        <v>0</v>
      </c>
      <c r="G23" s="137">
        <f t="shared" si="6"/>
        <v>0</v>
      </c>
    </row>
    <row r="24" spans="1:7" x14ac:dyDescent="0.25">
      <c r="A24" s="55" t="s">
        <v>410</v>
      </c>
      <c r="B24" s="137">
        <v>0</v>
      </c>
      <c r="C24" s="137">
        <v>0</v>
      </c>
      <c r="D24" s="137">
        <f t="shared" si="5"/>
        <v>0</v>
      </c>
      <c r="E24" s="137">
        <v>0</v>
      </c>
      <c r="F24" s="137">
        <v>0</v>
      </c>
      <c r="G24" s="137">
        <f t="shared" si="6"/>
        <v>0</v>
      </c>
    </row>
    <row r="25" spans="1:7" x14ac:dyDescent="0.25">
      <c r="A25" s="55" t="s">
        <v>411</v>
      </c>
      <c r="B25" s="137">
        <v>0</v>
      </c>
      <c r="C25" s="137">
        <v>0</v>
      </c>
      <c r="D25" s="137">
        <f t="shared" si="5"/>
        <v>0</v>
      </c>
      <c r="E25" s="137">
        <v>0</v>
      </c>
      <c r="F25" s="137">
        <v>0</v>
      </c>
      <c r="G25" s="137">
        <f t="shared" si="6"/>
        <v>0</v>
      </c>
    </row>
    <row r="26" spans="1:7" x14ac:dyDescent="0.25">
      <c r="A26" s="55" t="s">
        <v>412</v>
      </c>
      <c r="B26" s="137">
        <v>0</v>
      </c>
      <c r="C26" s="137">
        <v>0</v>
      </c>
      <c r="D26" s="137">
        <f t="shared" si="5"/>
        <v>0</v>
      </c>
      <c r="E26" s="137">
        <v>0</v>
      </c>
      <c r="F26" s="137">
        <v>0</v>
      </c>
      <c r="G26" s="137">
        <f t="shared" si="6"/>
        <v>0</v>
      </c>
    </row>
    <row r="27" spans="1:7" x14ac:dyDescent="0.25">
      <c r="A27" s="46" t="s">
        <v>413</v>
      </c>
      <c r="B27" s="137">
        <f t="shared" ref="B27:G27" si="7">SUM(B28:B36)</f>
        <v>0</v>
      </c>
      <c r="C27" s="137">
        <f t="shared" si="7"/>
        <v>0</v>
      </c>
      <c r="D27" s="137">
        <f t="shared" si="7"/>
        <v>0</v>
      </c>
      <c r="E27" s="137">
        <f t="shared" si="7"/>
        <v>0</v>
      </c>
      <c r="F27" s="137">
        <f t="shared" si="7"/>
        <v>0</v>
      </c>
      <c r="G27" s="137">
        <f t="shared" si="7"/>
        <v>0</v>
      </c>
    </row>
    <row r="28" spans="1:7" x14ac:dyDescent="0.25">
      <c r="A28" s="57" t="s">
        <v>414</v>
      </c>
      <c r="B28" s="137">
        <v>0</v>
      </c>
      <c r="C28" s="137">
        <v>0</v>
      </c>
      <c r="D28" s="137">
        <f t="shared" ref="D28:D36" si="8">B28+C28</f>
        <v>0</v>
      </c>
      <c r="E28" s="137">
        <v>0</v>
      </c>
      <c r="F28" s="137">
        <v>0</v>
      </c>
      <c r="G28" s="137">
        <f t="shared" ref="G28:G36" si="9">D28-E28</f>
        <v>0</v>
      </c>
    </row>
    <row r="29" spans="1:7" x14ac:dyDescent="0.25">
      <c r="A29" s="55" t="s">
        <v>415</v>
      </c>
      <c r="B29" s="137">
        <v>0</v>
      </c>
      <c r="C29" s="137">
        <v>0</v>
      </c>
      <c r="D29" s="137">
        <f t="shared" si="8"/>
        <v>0</v>
      </c>
      <c r="E29" s="137">
        <v>0</v>
      </c>
      <c r="F29" s="137">
        <v>0</v>
      </c>
      <c r="G29" s="137">
        <f t="shared" si="9"/>
        <v>0</v>
      </c>
    </row>
    <row r="30" spans="1:7" x14ac:dyDescent="0.25">
      <c r="A30" s="55" t="s">
        <v>416</v>
      </c>
      <c r="B30" s="137">
        <v>0</v>
      </c>
      <c r="C30" s="137">
        <v>0</v>
      </c>
      <c r="D30" s="137">
        <f t="shared" si="8"/>
        <v>0</v>
      </c>
      <c r="E30" s="137">
        <v>0</v>
      </c>
      <c r="F30" s="137">
        <v>0</v>
      </c>
      <c r="G30" s="137">
        <f t="shared" si="9"/>
        <v>0</v>
      </c>
    </row>
    <row r="31" spans="1:7" x14ac:dyDescent="0.25">
      <c r="A31" s="55" t="s">
        <v>417</v>
      </c>
      <c r="B31" s="137">
        <v>0</v>
      </c>
      <c r="C31" s="137">
        <v>0</v>
      </c>
      <c r="D31" s="137">
        <f t="shared" si="8"/>
        <v>0</v>
      </c>
      <c r="E31" s="137">
        <v>0</v>
      </c>
      <c r="F31" s="137">
        <v>0</v>
      </c>
      <c r="G31" s="137">
        <f t="shared" si="9"/>
        <v>0</v>
      </c>
    </row>
    <row r="32" spans="1:7" x14ac:dyDescent="0.25">
      <c r="A32" s="55" t="s">
        <v>418</v>
      </c>
      <c r="B32" s="137">
        <v>0</v>
      </c>
      <c r="C32" s="137">
        <v>0</v>
      </c>
      <c r="D32" s="137">
        <f t="shared" si="8"/>
        <v>0</v>
      </c>
      <c r="E32" s="137">
        <v>0</v>
      </c>
      <c r="F32" s="137">
        <v>0</v>
      </c>
      <c r="G32" s="137">
        <f t="shared" si="9"/>
        <v>0</v>
      </c>
    </row>
    <row r="33" spans="1:7" ht="14.45" customHeight="1" x14ac:dyDescent="0.25">
      <c r="A33" s="55" t="s">
        <v>419</v>
      </c>
      <c r="B33" s="137">
        <v>0</v>
      </c>
      <c r="C33" s="137">
        <v>0</v>
      </c>
      <c r="D33" s="137">
        <f t="shared" si="8"/>
        <v>0</v>
      </c>
      <c r="E33" s="137">
        <v>0</v>
      </c>
      <c r="F33" s="137">
        <v>0</v>
      </c>
      <c r="G33" s="137">
        <f t="shared" si="9"/>
        <v>0</v>
      </c>
    </row>
    <row r="34" spans="1:7" ht="14.45" customHeight="1" x14ac:dyDescent="0.25">
      <c r="A34" s="55" t="s">
        <v>420</v>
      </c>
      <c r="B34" s="137">
        <v>0</v>
      </c>
      <c r="C34" s="137">
        <v>0</v>
      </c>
      <c r="D34" s="137">
        <f t="shared" si="8"/>
        <v>0</v>
      </c>
      <c r="E34" s="137">
        <v>0</v>
      </c>
      <c r="F34" s="137">
        <v>0</v>
      </c>
      <c r="G34" s="137">
        <f t="shared" si="9"/>
        <v>0</v>
      </c>
    </row>
    <row r="35" spans="1:7" ht="14.45" customHeight="1" x14ac:dyDescent="0.25">
      <c r="A35" s="55" t="s">
        <v>421</v>
      </c>
      <c r="B35" s="137">
        <v>0</v>
      </c>
      <c r="C35" s="137">
        <v>0</v>
      </c>
      <c r="D35" s="137">
        <f t="shared" si="8"/>
        <v>0</v>
      </c>
      <c r="E35" s="137">
        <v>0</v>
      </c>
      <c r="F35" s="137">
        <v>0</v>
      </c>
      <c r="G35" s="137">
        <f t="shared" si="9"/>
        <v>0</v>
      </c>
    </row>
    <row r="36" spans="1:7" ht="14.45" customHeight="1" x14ac:dyDescent="0.25">
      <c r="A36" s="55" t="s">
        <v>422</v>
      </c>
      <c r="B36" s="137">
        <v>0</v>
      </c>
      <c r="C36" s="137">
        <v>0</v>
      </c>
      <c r="D36" s="137">
        <f t="shared" si="8"/>
        <v>0</v>
      </c>
      <c r="E36" s="137">
        <v>0</v>
      </c>
      <c r="F36" s="137">
        <v>0</v>
      </c>
      <c r="G36" s="137">
        <f t="shared" si="9"/>
        <v>0</v>
      </c>
    </row>
    <row r="37" spans="1:7" ht="14.45" customHeight="1" x14ac:dyDescent="0.25">
      <c r="A37" s="47" t="s">
        <v>423</v>
      </c>
      <c r="B37" s="137">
        <f t="shared" ref="B37:G37" si="10">SUM(B38:B41)</f>
        <v>0</v>
      </c>
      <c r="C37" s="137">
        <f t="shared" si="10"/>
        <v>0</v>
      </c>
      <c r="D37" s="137">
        <f t="shared" si="10"/>
        <v>0</v>
      </c>
      <c r="E37" s="137">
        <f t="shared" si="10"/>
        <v>0</v>
      </c>
      <c r="F37" s="137">
        <f t="shared" si="10"/>
        <v>0</v>
      </c>
      <c r="G37" s="137">
        <f t="shared" si="10"/>
        <v>0</v>
      </c>
    </row>
    <row r="38" spans="1:7" x14ac:dyDescent="0.25">
      <c r="A38" s="57" t="s">
        <v>424</v>
      </c>
      <c r="B38" s="137">
        <v>0</v>
      </c>
      <c r="C38" s="137">
        <v>0</v>
      </c>
      <c r="D38" s="137">
        <f>B38+C38</f>
        <v>0</v>
      </c>
      <c r="E38" s="137">
        <v>0</v>
      </c>
      <c r="F38" s="137">
        <v>0</v>
      </c>
      <c r="G38" s="137">
        <f>D38-E38</f>
        <v>0</v>
      </c>
    </row>
    <row r="39" spans="1:7" ht="30" x14ac:dyDescent="0.25">
      <c r="A39" s="57" t="s">
        <v>425</v>
      </c>
      <c r="B39" s="137">
        <v>0</v>
      </c>
      <c r="C39" s="137">
        <v>0</v>
      </c>
      <c r="D39" s="137">
        <f>B39+C39</f>
        <v>0</v>
      </c>
      <c r="E39" s="137">
        <v>0</v>
      </c>
      <c r="F39" s="137">
        <v>0</v>
      </c>
      <c r="G39" s="137">
        <f>D39-E39</f>
        <v>0</v>
      </c>
    </row>
    <row r="40" spans="1:7" x14ac:dyDescent="0.25">
      <c r="A40" s="57" t="s">
        <v>426</v>
      </c>
      <c r="B40" s="137">
        <v>0</v>
      </c>
      <c r="C40" s="137">
        <v>0</v>
      </c>
      <c r="D40" s="137">
        <f>B40+C40</f>
        <v>0</v>
      </c>
      <c r="E40" s="137">
        <v>0</v>
      </c>
      <c r="F40" s="137">
        <v>0</v>
      </c>
      <c r="G40" s="137">
        <f>D40-E40</f>
        <v>0</v>
      </c>
    </row>
    <row r="41" spans="1:7" x14ac:dyDescent="0.25">
      <c r="A41" s="57" t="s">
        <v>427</v>
      </c>
      <c r="B41" s="137">
        <v>0</v>
      </c>
      <c r="C41" s="137">
        <v>0</v>
      </c>
      <c r="D41" s="137">
        <f>B41+C41</f>
        <v>0</v>
      </c>
      <c r="E41" s="137">
        <v>0</v>
      </c>
      <c r="F41" s="137">
        <v>0</v>
      </c>
      <c r="G41" s="137">
        <f>D41-E41</f>
        <v>0</v>
      </c>
    </row>
    <row r="42" spans="1:7" x14ac:dyDescent="0.25">
      <c r="A42" s="57"/>
      <c r="B42" s="137"/>
      <c r="C42" s="137"/>
      <c r="D42" s="137"/>
      <c r="E42" s="137"/>
      <c r="F42" s="137"/>
      <c r="G42" s="137"/>
    </row>
    <row r="43" spans="1:7" x14ac:dyDescent="0.25">
      <c r="A43" s="3" t="s">
        <v>428</v>
      </c>
      <c r="B43" s="139">
        <f t="shared" ref="B43:G43" si="11">B44+B53+B61+B71</f>
        <v>0</v>
      </c>
      <c r="C43" s="139">
        <f t="shared" si="11"/>
        <v>0</v>
      </c>
      <c r="D43" s="139">
        <f t="shared" si="11"/>
        <v>0</v>
      </c>
      <c r="E43" s="139">
        <f t="shared" si="11"/>
        <v>0</v>
      </c>
      <c r="F43" s="139">
        <f t="shared" si="11"/>
        <v>0</v>
      </c>
      <c r="G43" s="139">
        <f t="shared" si="11"/>
        <v>0</v>
      </c>
    </row>
    <row r="44" spans="1:7" x14ac:dyDescent="0.25">
      <c r="A44" s="46" t="s">
        <v>396</v>
      </c>
      <c r="B44" s="137">
        <f t="shared" ref="B44:G44" si="12">SUM(B45:B52)</f>
        <v>0</v>
      </c>
      <c r="C44" s="137">
        <f t="shared" si="12"/>
        <v>0</v>
      </c>
      <c r="D44" s="137">
        <f t="shared" si="12"/>
        <v>0</v>
      </c>
      <c r="E44" s="137">
        <f t="shared" si="12"/>
        <v>0</v>
      </c>
      <c r="F44" s="137">
        <f t="shared" si="12"/>
        <v>0</v>
      </c>
      <c r="G44" s="137">
        <f t="shared" si="12"/>
        <v>0</v>
      </c>
    </row>
    <row r="45" spans="1:7" x14ac:dyDescent="0.25">
      <c r="A45" s="57" t="s">
        <v>397</v>
      </c>
      <c r="B45" s="137">
        <v>0</v>
      </c>
      <c r="C45" s="137">
        <v>0</v>
      </c>
      <c r="D45" s="137">
        <f t="shared" ref="D45:D52" si="13">B45+C45</f>
        <v>0</v>
      </c>
      <c r="E45" s="137">
        <v>0</v>
      </c>
      <c r="F45" s="137">
        <v>0</v>
      </c>
      <c r="G45" s="137">
        <f t="shared" ref="G45:G52" si="14">D45-E45</f>
        <v>0</v>
      </c>
    </row>
    <row r="46" spans="1:7" x14ac:dyDescent="0.25">
      <c r="A46" s="57" t="s">
        <v>398</v>
      </c>
      <c r="B46" s="137">
        <v>0</v>
      </c>
      <c r="C46" s="137">
        <v>0</v>
      </c>
      <c r="D46" s="137">
        <f t="shared" si="13"/>
        <v>0</v>
      </c>
      <c r="E46" s="137">
        <v>0</v>
      </c>
      <c r="F46" s="137">
        <v>0</v>
      </c>
      <c r="G46" s="137">
        <f t="shared" si="14"/>
        <v>0</v>
      </c>
    </row>
    <row r="47" spans="1:7" x14ac:dyDescent="0.25">
      <c r="A47" s="57" t="s">
        <v>399</v>
      </c>
      <c r="B47" s="137">
        <v>0</v>
      </c>
      <c r="C47" s="137">
        <v>0</v>
      </c>
      <c r="D47" s="137">
        <f t="shared" si="13"/>
        <v>0</v>
      </c>
      <c r="E47" s="137">
        <v>0</v>
      </c>
      <c r="F47" s="137">
        <v>0</v>
      </c>
      <c r="G47" s="137">
        <f t="shared" si="14"/>
        <v>0</v>
      </c>
    </row>
    <row r="48" spans="1:7" x14ac:dyDescent="0.25">
      <c r="A48" s="57" t="s">
        <v>400</v>
      </c>
      <c r="B48" s="137">
        <v>0</v>
      </c>
      <c r="C48" s="137">
        <v>0</v>
      </c>
      <c r="D48" s="137">
        <f t="shared" si="13"/>
        <v>0</v>
      </c>
      <c r="E48" s="137">
        <v>0</v>
      </c>
      <c r="F48" s="137">
        <v>0</v>
      </c>
      <c r="G48" s="137">
        <f t="shared" si="14"/>
        <v>0</v>
      </c>
    </row>
    <row r="49" spans="1:7" x14ac:dyDescent="0.25">
      <c r="A49" s="57" t="s">
        <v>401</v>
      </c>
      <c r="B49" s="137">
        <v>0</v>
      </c>
      <c r="C49" s="137">
        <v>0</v>
      </c>
      <c r="D49" s="137">
        <f t="shared" si="13"/>
        <v>0</v>
      </c>
      <c r="E49" s="137">
        <v>0</v>
      </c>
      <c r="F49" s="137">
        <v>0</v>
      </c>
      <c r="G49" s="137">
        <f t="shared" si="14"/>
        <v>0</v>
      </c>
    </row>
    <row r="50" spans="1:7" x14ac:dyDescent="0.25">
      <c r="A50" s="57" t="s">
        <v>402</v>
      </c>
      <c r="B50" s="137">
        <v>0</v>
      </c>
      <c r="C50" s="137">
        <v>0</v>
      </c>
      <c r="D50" s="137">
        <f t="shared" si="13"/>
        <v>0</v>
      </c>
      <c r="E50" s="137">
        <v>0</v>
      </c>
      <c r="F50" s="137">
        <v>0</v>
      </c>
      <c r="G50" s="137">
        <f t="shared" si="14"/>
        <v>0</v>
      </c>
    </row>
    <row r="51" spans="1:7" x14ac:dyDescent="0.25">
      <c r="A51" s="57" t="s">
        <v>403</v>
      </c>
      <c r="B51" s="137">
        <v>0</v>
      </c>
      <c r="C51" s="137">
        <v>0</v>
      </c>
      <c r="D51" s="137">
        <f t="shared" si="13"/>
        <v>0</v>
      </c>
      <c r="E51" s="137">
        <v>0</v>
      </c>
      <c r="F51" s="137">
        <v>0</v>
      </c>
      <c r="G51" s="137">
        <f t="shared" si="14"/>
        <v>0</v>
      </c>
    </row>
    <row r="52" spans="1:7" x14ac:dyDescent="0.25">
      <c r="A52" s="57" t="s">
        <v>404</v>
      </c>
      <c r="B52" s="137">
        <v>0</v>
      </c>
      <c r="C52" s="137">
        <v>0</v>
      </c>
      <c r="D52" s="137">
        <f t="shared" si="13"/>
        <v>0</v>
      </c>
      <c r="E52" s="137">
        <v>0</v>
      </c>
      <c r="F52" s="137">
        <v>0</v>
      </c>
      <c r="G52" s="137">
        <f t="shared" si="14"/>
        <v>0</v>
      </c>
    </row>
    <row r="53" spans="1:7" x14ac:dyDescent="0.25">
      <c r="A53" s="46" t="s">
        <v>405</v>
      </c>
      <c r="B53" s="137">
        <f t="shared" ref="B53:G53" si="15">SUM(B54:B60)</f>
        <v>0</v>
      </c>
      <c r="C53" s="137">
        <f t="shared" si="15"/>
        <v>0</v>
      </c>
      <c r="D53" s="137">
        <f t="shared" si="15"/>
        <v>0</v>
      </c>
      <c r="E53" s="137">
        <f t="shared" si="15"/>
        <v>0</v>
      </c>
      <c r="F53" s="137">
        <f t="shared" si="15"/>
        <v>0</v>
      </c>
      <c r="G53" s="137">
        <f t="shared" si="15"/>
        <v>0</v>
      </c>
    </row>
    <row r="54" spans="1:7" x14ac:dyDescent="0.25">
      <c r="A54" s="57" t="s">
        <v>406</v>
      </c>
      <c r="B54" s="137">
        <v>0</v>
      </c>
      <c r="C54" s="137">
        <v>0</v>
      </c>
      <c r="D54" s="137">
        <f t="shared" ref="D54:D60" si="16">B54+C54</f>
        <v>0</v>
      </c>
      <c r="E54" s="137">
        <v>0</v>
      </c>
      <c r="F54" s="137">
        <v>0</v>
      </c>
      <c r="G54" s="137">
        <f t="shared" ref="G54:G60" si="17">D54-E54</f>
        <v>0</v>
      </c>
    </row>
    <row r="55" spans="1:7" x14ac:dyDescent="0.25">
      <c r="A55" s="57" t="s">
        <v>407</v>
      </c>
      <c r="B55" s="137">
        <v>0</v>
      </c>
      <c r="C55" s="137">
        <v>0</v>
      </c>
      <c r="D55" s="137">
        <f t="shared" si="16"/>
        <v>0</v>
      </c>
      <c r="E55" s="137">
        <v>0</v>
      </c>
      <c r="F55" s="137">
        <v>0</v>
      </c>
      <c r="G55" s="137">
        <f t="shared" si="17"/>
        <v>0</v>
      </c>
    </row>
    <row r="56" spans="1:7" x14ac:dyDescent="0.25">
      <c r="A56" s="57" t="s">
        <v>408</v>
      </c>
      <c r="B56" s="137">
        <v>0</v>
      </c>
      <c r="C56" s="137">
        <v>0</v>
      </c>
      <c r="D56" s="137">
        <f t="shared" si="16"/>
        <v>0</v>
      </c>
      <c r="E56" s="137">
        <v>0</v>
      </c>
      <c r="F56" s="137">
        <v>0</v>
      </c>
      <c r="G56" s="137">
        <f t="shared" si="17"/>
        <v>0</v>
      </c>
    </row>
    <row r="57" spans="1:7" x14ac:dyDescent="0.25">
      <c r="A57" s="58" t="s">
        <v>409</v>
      </c>
      <c r="B57" s="137">
        <v>0</v>
      </c>
      <c r="C57" s="137">
        <v>0</v>
      </c>
      <c r="D57" s="137">
        <f t="shared" si="16"/>
        <v>0</v>
      </c>
      <c r="E57" s="137">
        <v>0</v>
      </c>
      <c r="F57" s="137">
        <v>0</v>
      </c>
      <c r="G57" s="137">
        <f t="shared" si="17"/>
        <v>0</v>
      </c>
    </row>
    <row r="58" spans="1:7" x14ac:dyDescent="0.25">
      <c r="A58" s="57" t="s">
        <v>410</v>
      </c>
      <c r="B58" s="137">
        <v>0</v>
      </c>
      <c r="C58" s="137">
        <v>0</v>
      </c>
      <c r="D58" s="137">
        <f t="shared" si="16"/>
        <v>0</v>
      </c>
      <c r="E58" s="137">
        <v>0</v>
      </c>
      <c r="F58" s="137">
        <v>0</v>
      </c>
      <c r="G58" s="137">
        <f t="shared" si="17"/>
        <v>0</v>
      </c>
    </row>
    <row r="59" spans="1:7" x14ac:dyDescent="0.25">
      <c r="A59" s="57" t="s">
        <v>411</v>
      </c>
      <c r="B59" s="137">
        <v>0</v>
      </c>
      <c r="C59" s="137">
        <v>0</v>
      </c>
      <c r="D59" s="137">
        <f t="shared" si="16"/>
        <v>0</v>
      </c>
      <c r="E59" s="137">
        <v>0</v>
      </c>
      <c r="F59" s="137">
        <v>0</v>
      </c>
      <c r="G59" s="137">
        <f t="shared" si="17"/>
        <v>0</v>
      </c>
    </row>
    <row r="60" spans="1:7" x14ac:dyDescent="0.25">
      <c r="A60" s="57" t="s">
        <v>412</v>
      </c>
      <c r="B60" s="137">
        <v>0</v>
      </c>
      <c r="C60" s="137">
        <v>0</v>
      </c>
      <c r="D60" s="137">
        <f t="shared" si="16"/>
        <v>0</v>
      </c>
      <c r="E60" s="137">
        <v>0</v>
      </c>
      <c r="F60" s="137">
        <v>0</v>
      </c>
      <c r="G60" s="137">
        <f t="shared" si="17"/>
        <v>0</v>
      </c>
    </row>
    <row r="61" spans="1:7" x14ac:dyDescent="0.25">
      <c r="A61" s="46" t="s">
        <v>413</v>
      </c>
      <c r="B61" s="137">
        <f t="shared" ref="B61:G61" si="18">SUM(B62:B70)</f>
        <v>0</v>
      </c>
      <c r="C61" s="137">
        <f t="shared" si="18"/>
        <v>0</v>
      </c>
      <c r="D61" s="137">
        <f t="shared" si="18"/>
        <v>0</v>
      </c>
      <c r="E61" s="137">
        <f t="shared" si="18"/>
        <v>0</v>
      </c>
      <c r="F61" s="137">
        <f t="shared" si="18"/>
        <v>0</v>
      </c>
      <c r="G61" s="137">
        <f t="shared" si="18"/>
        <v>0</v>
      </c>
    </row>
    <row r="62" spans="1:7" x14ac:dyDescent="0.25">
      <c r="A62" s="57" t="s">
        <v>414</v>
      </c>
      <c r="B62" s="137">
        <v>0</v>
      </c>
      <c r="C62" s="137">
        <v>0</v>
      </c>
      <c r="D62" s="137">
        <f t="shared" ref="D62:D70" si="19">B62+C62</f>
        <v>0</v>
      </c>
      <c r="E62" s="137">
        <v>0</v>
      </c>
      <c r="F62" s="137">
        <v>0</v>
      </c>
      <c r="G62" s="137">
        <f t="shared" ref="G62:G70" si="20">D62-E62</f>
        <v>0</v>
      </c>
    </row>
    <row r="63" spans="1:7" x14ac:dyDescent="0.25">
      <c r="A63" s="57" t="s">
        <v>415</v>
      </c>
      <c r="B63" s="137">
        <v>0</v>
      </c>
      <c r="C63" s="137">
        <v>0</v>
      </c>
      <c r="D63" s="137">
        <f t="shared" si="19"/>
        <v>0</v>
      </c>
      <c r="E63" s="137">
        <v>0</v>
      </c>
      <c r="F63" s="137">
        <v>0</v>
      </c>
      <c r="G63" s="137">
        <f t="shared" si="20"/>
        <v>0</v>
      </c>
    </row>
    <row r="64" spans="1:7" x14ac:dyDescent="0.25">
      <c r="A64" s="57" t="s">
        <v>416</v>
      </c>
      <c r="B64" s="137">
        <v>0</v>
      </c>
      <c r="C64" s="137">
        <v>0</v>
      </c>
      <c r="D64" s="137">
        <f t="shared" si="19"/>
        <v>0</v>
      </c>
      <c r="E64" s="137">
        <v>0</v>
      </c>
      <c r="F64" s="137">
        <v>0</v>
      </c>
      <c r="G64" s="137">
        <f t="shared" si="20"/>
        <v>0</v>
      </c>
    </row>
    <row r="65" spans="1:7" x14ac:dyDescent="0.25">
      <c r="A65" s="57" t="s">
        <v>417</v>
      </c>
      <c r="B65" s="137">
        <v>0</v>
      </c>
      <c r="C65" s="137">
        <v>0</v>
      </c>
      <c r="D65" s="137">
        <f t="shared" si="19"/>
        <v>0</v>
      </c>
      <c r="E65" s="137">
        <v>0</v>
      </c>
      <c r="F65" s="137">
        <v>0</v>
      </c>
      <c r="G65" s="137">
        <f t="shared" si="20"/>
        <v>0</v>
      </c>
    </row>
    <row r="66" spans="1:7" x14ac:dyDescent="0.25">
      <c r="A66" s="57" t="s">
        <v>418</v>
      </c>
      <c r="B66" s="137">
        <v>0</v>
      </c>
      <c r="C66" s="137">
        <v>0</v>
      </c>
      <c r="D66" s="137">
        <f t="shared" si="19"/>
        <v>0</v>
      </c>
      <c r="E66" s="137">
        <v>0</v>
      </c>
      <c r="F66" s="137">
        <v>0</v>
      </c>
      <c r="G66" s="137">
        <f t="shared" si="20"/>
        <v>0</v>
      </c>
    </row>
    <row r="67" spans="1:7" x14ac:dyDescent="0.25">
      <c r="A67" s="57" t="s">
        <v>419</v>
      </c>
      <c r="B67" s="137">
        <v>0</v>
      </c>
      <c r="C67" s="137">
        <v>0</v>
      </c>
      <c r="D67" s="137">
        <f t="shared" si="19"/>
        <v>0</v>
      </c>
      <c r="E67" s="137">
        <v>0</v>
      </c>
      <c r="F67" s="137">
        <v>0</v>
      </c>
      <c r="G67" s="137">
        <f t="shared" si="20"/>
        <v>0</v>
      </c>
    </row>
    <row r="68" spans="1:7" x14ac:dyDescent="0.25">
      <c r="A68" s="57" t="s">
        <v>420</v>
      </c>
      <c r="B68" s="137">
        <v>0</v>
      </c>
      <c r="C68" s="137">
        <v>0</v>
      </c>
      <c r="D68" s="137">
        <f t="shared" si="19"/>
        <v>0</v>
      </c>
      <c r="E68" s="137">
        <v>0</v>
      </c>
      <c r="F68" s="137">
        <v>0</v>
      </c>
      <c r="G68" s="137">
        <f t="shared" si="20"/>
        <v>0</v>
      </c>
    </row>
    <row r="69" spans="1:7" x14ac:dyDescent="0.25">
      <c r="A69" s="57" t="s">
        <v>421</v>
      </c>
      <c r="B69" s="137">
        <v>0</v>
      </c>
      <c r="C69" s="137">
        <v>0</v>
      </c>
      <c r="D69" s="137">
        <f t="shared" si="19"/>
        <v>0</v>
      </c>
      <c r="E69" s="137">
        <v>0</v>
      </c>
      <c r="F69" s="137">
        <v>0</v>
      </c>
      <c r="G69" s="137">
        <f t="shared" si="20"/>
        <v>0</v>
      </c>
    </row>
    <row r="70" spans="1:7" x14ac:dyDescent="0.25">
      <c r="A70" s="57" t="s">
        <v>422</v>
      </c>
      <c r="B70" s="137">
        <v>0</v>
      </c>
      <c r="C70" s="137">
        <v>0</v>
      </c>
      <c r="D70" s="137">
        <f t="shared" si="19"/>
        <v>0</v>
      </c>
      <c r="E70" s="137">
        <v>0</v>
      </c>
      <c r="F70" s="137">
        <v>0</v>
      </c>
      <c r="G70" s="137">
        <f t="shared" si="20"/>
        <v>0</v>
      </c>
    </row>
    <row r="71" spans="1:7" x14ac:dyDescent="0.25">
      <c r="A71" s="47" t="s">
        <v>423</v>
      </c>
      <c r="B71" s="140">
        <f t="shared" ref="B71:G71" si="21">SUM(B72:B75)</f>
        <v>0</v>
      </c>
      <c r="C71" s="140">
        <f t="shared" si="21"/>
        <v>0</v>
      </c>
      <c r="D71" s="140">
        <f t="shared" si="21"/>
        <v>0</v>
      </c>
      <c r="E71" s="140">
        <f t="shared" si="21"/>
        <v>0</v>
      </c>
      <c r="F71" s="140">
        <f t="shared" si="21"/>
        <v>0</v>
      </c>
      <c r="G71" s="140">
        <f t="shared" si="21"/>
        <v>0</v>
      </c>
    </row>
    <row r="72" spans="1:7" x14ac:dyDescent="0.25">
      <c r="A72" s="57" t="s">
        <v>424</v>
      </c>
      <c r="B72" s="137">
        <v>0</v>
      </c>
      <c r="C72" s="137">
        <v>0</v>
      </c>
      <c r="D72" s="137">
        <f>B72+C72</f>
        <v>0</v>
      </c>
      <c r="E72" s="137">
        <v>0</v>
      </c>
      <c r="F72" s="137">
        <v>0</v>
      </c>
      <c r="G72" s="137">
        <f>D72-E72</f>
        <v>0</v>
      </c>
    </row>
    <row r="73" spans="1:7" ht="30" x14ac:dyDescent="0.25">
      <c r="A73" s="57" t="s">
        <v>425</v>
      </c>
      <c r="B73" s="137">
        <v>0</v>
      </c>
      <c r="C73" s="137">
        <v>0</v>
      </c>
      <c r="D73" s="137">
        <f>B73+C73</f>
        <v>0</v>
      </c>
      <c r="E73" s="137">
        <v>0</v>
      </c>
      <c r="F73" s="137">
        <v>0</v>
      </c>
      <c r="G73" s="137">
        <f>D73-E73</f>
        <v>0</v>
      </c>
    </row>
    <row r="74" spans="1:7" x14ac:dyDescent="0.25">
      <c r="A74" s="57" t="s">
        <v>426</v>
      </c>
      <c r="B74" s="137">
        <v>0</v>
      </c>
      <c r="C74" s="137">
        <v>0</v>
      </c>
      <c r="D74" s="137">
        <f>B74+C74</f>
        <v>0</v>
      </c>
      <c r="E74" s="137">
        <v>0</v>
      </c>
      <c r="F74" s="137">
        <v>0</v>
      </c>
      <c r="G74" s="137">
        <f>D74-E74</f>
        <v>0</v>
      </c>
    </row>
    <row r="75" spans="1:7" x14ac:dyDescent="0.25">
      <c r="A75" s="57" t="s">
        <v>427</v>
      </c>
      <c r="B75" s="137">
        <v>0</v>
      </c>
      <c r="C75" s="137">
        <v>0</v>
      </c>
      <c r="D75" s="137">
        <f>B75+C75</f>
        <v>0</v>
      </c>
      <c r="E75" s="137">
        <v>0</v>
      </c>
      <c r="F75" s="137">
        <v>0</v>
      </c>
      <c r="G75" s="137">
        <f>D75-E75</f>
        <v>0</v>
      </c>
    </row>
    <row r="76" spans="1:7" x14ac:dyDescent="0.25">
      <c r="A76" s="34"/>
      <c r="B76" s="141"/>
      <c r="C76" s="141"/>
      <c r="D76" s="141"/>
      <c r="E76" s="141"/>
      <c r="F76" s="141"/>
      <c r="G76" s="141"/>
    </row>
    <row r="77" spans="1:7" x14ac:dyDescent="0.25">
      <c r="A77" s="3" t="s">
        <v>379</v>
      </c>
      <c r="B77" s="139">
        <f t="shared" ref="B77:G77" si="22">B9+B43</f>
        <v>9215535.9399999995</v>
      </c>
      <c r="C77" s="139">
        <f t="shared" si="22"/>
        <v>608660.5</v>
      </c>
      <c r="D77" s="139">
        <f t="shared" si="22"/>
        <v>9824196.4399999995</v>
      </c>
      <c r="E77" s="139">
        <f t="shared" si="22"/>
        <v>4245150.37</v>
      </c>
      <c r="F77" s="139">
        <f t="shared" si="22"/>
        <v>4245150.37</v>
      </c>
      <c r="G77" s="139">
        <f t="shared" si="22"/>
        <v>5579046.0699999994</v>
      </c>
    </row>
    <row r="78" spans="1:7" x14ac:dyDescent="0.25">
      <c r="A78" s="44"/>
      <c r="B78" s="107"/>
      <c r="C78" s="107"/>
      <c r="D78" s="107"/>
      <c r="E78" s="107"/>
      <c r="F78" s="107"/>
      <c r="G78" s="10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M26" sqref="M2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214" t="s">
        <v>429</v>
      </c>
      <c r="B1" s="197"/>
      <c r="C1" s="197"/>
      <c r="D1" s="197"/>
      <c r="E1" s="197"/>
      <c r="F1" s="197"/>
      <c r="G1" s="198"/>
    </row>
    <row r="2" spans="1:7" x14ac:dyDescent="0.25">
      <c r="A2" s="80" t="str">
        <f>'Formato 1'!A2</f>
        <v xml:space="preserve"> INSTITUTO MUNICIPAL DE PLANEACIÓN DE GUANAJUATO, GTO.</v>
      </c>
      <c r="B2" s="81"/>
      <c r="C2" s="81"/>
      <c r="D2" s="81"/>
      <c r="E2" s="81"/>
      <c r="F2" s="81"/>
      <c r="G2" s="82"/>
    </row>
    <row r="3" spans="1:7" x14ac:dyDescent="0.25">
      <c r="A3" s="83" t="s">
        <v>297</v>
      </c>
      <c r="B3" s="84"/>
      <c r="C3" s="84"/>
      <c r="D3" s="84"/>
      <c r="E3" s="84"/>
      <c r="F3" s="84"/>
      <c r="G3" s="85"/>
    </row>
    <row r="4" spans="1:7" x14ac:dyDescent="0.25">
      <c r="A4" s="83" t="s">
        <v>430</v>
      </c>
      <c r="B4" s="84"/>
      <c r="C4" s="84"/>
      <c r="D4" s="84"/>
      <c r="E4" s="84"/>
      <c r="F4" s="84"/>
      <c r="G4" s="85"/>
    </row>
    <row r="5" spans="1:7" x14ac:dyDescent="0.25">
      <c r="A5" s="83" t="str">
        <f>'Formato 3'!A4</f>
        <v>Del 01 de enero al 30 de junio de 2026</v>
      </c>
      <c r="B5" s="84"/>
      <c r="C5" s="84"/>
      <c r="D5" s="84"/>
      <c r="E5" s="84"/>
      <c r="F5" s="84"/>
      <c r="G5" s="85"/>
    </row>
    <row r="6" spans="1:7" x14ac:dyDescent="0.25">
      <c r="A6" s="86" t="s">
        <v>2</v>
      </c>
      <c r="B6" s="87"/>
      <c r="C6" s="87"/>
      <c r="D6" s="87"/>
      <c r="E6" s="87"/>
      <c r="F6" s="87"/>
      <c r="G6" s="88"/>
    </row>
    <row r="7" spans="1:7" x14ac:dyDescent="0.25">
      <c r="A7" s="209" t="s">
        <v>5</v>
      </c>
      <c r="B7" s="212" t="s">
        <v>299</v>
      </c>
      <c r="C7" s="212"/>
      <c r="D7" s="212"/>
      <c r="E7" s="212"/>
      <c r="F7" s="212"/>
      <c r="G7" s="212" t="s">
        <v>300</v>
      </c>
    </row>
    <row r="8" spans="1:7" ht="30" x14ac:dyDescent="0.25">
      <c r="A8" s="210"/>
      <c r="B8" s="7" t="s">
        <v>205</v>
      </c>
      <c r="C8" s="28" t="s">
        <v>394</v>
      </c>
      <c r="D8" s="28" t="s">
        <v>232</v>
      </c>
      <c r="E8" s="28" t="s">
        <v>190</v>
      </c>
      <c r="F8" s="28" t="s">
        <v>206</v>
      </c>
      <c r="G8" s="219"/>
    </row>
    <row r="9" spans="1:7" ht="15.75" customHeight="1" x14ac:dyDescent="0.25">
      <c r="A9" s="21" t="s">
        <v>431</v>
      </c>
      <c r="B9" s="132">
        <f t="shared" ref="B9:G9" si="0">B10+B11+B12+B15+B16+B19</f>
        <v>8426718.4000000004</v>
      </c>
      <c r="C9" s="132">
        <f t="shared" si="0"/>
        <v>154210.5</v>
      </c>
      <c r="D9" s="132">
        <f t="shared" si="0"/>
        <v>8580928.9000000004</v>
      </c>
      <c r="E9" s="132">
        <f t="shared" si="0"/>
        <v>3492654.43</v>
      </c>
      <c r="F9" s="132">
        <f t="shared" si="0"/>
        <v>3492654.43</v>
      </c>
      <c r="G9" s="132">
        <f t="shared" si="0"/>
        <v>5088274.4700000007</v>
      </c>
    </row>
    <row r="10" spans="1:7" x14ac:dyDescent="0.25">
      <c r="A10" s="46" t="s">
        <v>432</v>
      </c>
      <c r="B10" s="133">
        <v>8426718.4000000004</v>
      </c>
      <c r="C10" s="133">
        <v>154210.5</v>
      </c>
      <c r="D10" s="134">
        <f>B10+C10</f>
        <v>8580928.9000000004</v>
      </c>
      <c r="E10" s="133">
        <v>3492654.43</v>
      </c>
      <c r="F10" s="133">
        <v>3492654.43</v>
      </c>
      <c r="G10" s="134">
        <f>D10-E10</f>
        <v>5088274.4700000007</v>
      </c>
    </row>
    <row r="11" spans="1:7" ht="15.75" customHeight="1" x14ac:dyDescent="0.25">
      <c r="A11" s="46" t="s">
        <v>433</v>
      </c>
      <c r="B11" s="134">
        <v>0</v>
      </c>
      <c r="C11" s="134">
        <v>0</v>
      </c>
      <c r="D11" s="134">
        <f>B11+C11</f>
        <v>0</v>
      </c>
      <c r="E11" s="134">
        <v>0</v>
      </c>
      <c r="F11" s="134">
        <v>0</v>
      </c>
      <c r="G11" s="134">
        <f>D11-E11</f>
        <v>0</v>
      </c>
    </row>
    <row r="12" spans="1:7" x14ac:dyDescent="0.25">
      <c r="A12" s="46" t="s">
        <v>434</v>
      </c>
      <c r="B12" s="134">
        <f t="shared" ref="B12:G12" si="1">B13+B14</f>
        <v>0</v>
      </c>
      <c r="C12" s="134">
        <f t="shared" si="1"/>
        <v>0</v>
      </c>
      <c r="D12" s="134">
        <f t="shared" si="1"/>
        <v>0</v>
      </c>
      <c r="E12" s="134">
        <f t="shared" si="1"/>
        <v>0</v>
      </c>
      <c r="F12" s="134">
        <f t="shared" si="1"/>
        <v>0</v>
      </c>
      <c r="G12" s="134">
        <f t="shared" si="1"/>
        <v>0</v>
      </c>
    </row>
    <row r="13" spans="1:7" x14ac:dyDescent="0.25">
      <c r="A13" s="55" t="s">
        <v>435</v>
      </c>
      <c r="B13" s="134">
        <v>0</v>
      </c>
      <c r="C13" s="134">
        <v>0</v>
      </c>
      <c r="D13" s="134">
        <f>B13+C13</f>
        <v>0</v>
      </c>
      <c r="E13" s="134">
        <v>0</v>
      </c>
      <c r="F13" s="134">
        <v>0</v>
      </c>
      <c r="G13" s="134">
        <f>D13-E13</f>
        <v>0</v>
      </c>
    </row>
    <row r="14" spans="1:7" x14ac:dyDescent="0.25">
      <c r="A14" s="55" t="s">
        <v>436</v>
      </c>
      <c r="B14" s="134">
        <v>0</v>
      </c>
      <c r="C14" s="134">
        <v>0</v>
      </c>
      <c r="D14" s="134">
        <f>B14+C14</f>
        <v>0</v>
      </c>
      <c r="E14" s="134">
        <v>0</v>
      </c>
      <c r="F14" s="134">
        <v>0</v>
      </c>
      <c r="G14" s="134">
        <f>D14-E14</f>
        <v>0</v>
      </c>
    </row>
    <row r="15" spans="1:7" x14ac:dyDescent="0.25">
      <c r="A15" s="46" t="s">
        <v>437</v>
      </c>
      <c r="B15" s="134">
        <v>0</v>
      </c>
      <c r="C15" s="134">
        <v>0</v>
      </c>
      <c r="D15" s="134">
        <f>B15+C15</f>
        <v>0</v>
      </c>
      <c r="E15" s="134">
        <v>0</v>
      </c>
      <c r="F15" s="134">
        <v>0</v>
      </c>
      <c r="G15" s="134">
        <f>D15-E15</f>
        <v>0</v>
      </c>
    </row>
    <row r="16" spans="1:7" ht="30" x14ac:dyDescent="0.25">
      <c r="A16" s="47" t="s">
        <v>438</v>
      </c>
      <c r="B16" s="134">
        <f t="shared" ref="B16:G16" si="2">B17+B18</f>
        <v>0</v>
      </c>
      <c r="C16" s="134">
        <f t="shared" si="2"/>
        <v>0</v>
      </c>
      <c r="D16" s="134">
        <f t="shared" si="2"/>
        <v>0</v>
      </c>
      <c r="E16" s="134">
        <f t="shared" si="2"/>
        <v>0</v>
      </c>
      <c r="F16" s="134">
        <f t="shared" si="2"/>
        <v>0</v>
      </c>
      <c r="G16" s="134">
        <f t="shared" si="2"/>
        <v>0</v>
      </c>
    </row>
    <row r="17" spans="1:7" x14ac:dyDescent="0.25">
      <c r="A17" s="55" t="s">
        <v>439</v>
      </c>
      <c r="B17" s="134">
        <v>0</v>
      </c>
      <c r="C17" s="134">
        <v>0</v>
      </c>
      <c r="D17" s="134">
        <f>B17+C17</f>
        <v>0</v>
      </c>
      <c r="E17" s="134">
        <v>0</v>
      </c>
      <c r="F17" s="134">
        <v>0</v>
      </c>
      <c r="G17" s="134">
        <f>D17-E17</f>
        <v>0</v>
      </c>
    </row>
    <row r="18" spans="1:7" x14ac:dyDescent="0.25">
      <c r="A18" s="55" t="s">
        <v>440</v>
      </c>
      <c r="B18" s="134">
        <v>0</v>
      </c>
      <c r="C18" s="134">
        <v>0</v>
      </c>
      <c r="D18" s="134">
        <f>B18+C18</f>
        <v>0</v>
      </c>
      <c r="E18" s="134">
        <v>0</v>
      </c>
      <c r="F18" s="134">
        <v>0</v>
      </c>
      <c r="G18" s="134">
        <f>D18-E18</f>
        <v>0</v>
      </c>
    </row>
    <row r="19" spans="1:7" x14ac:dyDescent="0.25">
      <c r="A19" s="46" t="s">
        <v>441</v>
      </c>
      <c r="B19" s="134">
        <v>0</v>
      </c>
      <c r="C19" s="134">
        <v>0</v>
      </c>
      <c r="D19" s="134">
        <f>B19+C19</f>
        <v>0</v>
      </c>
      <c r="E19" s="134">
        <v>0</v>
      </c>
      <c r="F19" s="134">
        <v>0</v>
      </c>
      <c r="G19" s="134">
        <f>D19-E19</f>
        <v>0</v>
      </c>
    </row>
    <row r="20" spans="1:7" x14ac:dyDescent="0.25">
      <c r="A20" s="34"/>
      <c r="B20" s="135"/>
      <c r="C20" s="135"/>
      <c r="D20" s="135"/>
      <c r="E20" s="135"/>
      <c r="F20" s="135"/>
      <c r="G20" s="135"/>
    </row>
    <row r="21" spans="1:7" x14ac:dyDescent="0.25">
      <c r="A21" s="29" t="s">
        <v>442</v>
      </c>
      <c r="B21" s="132">
        <f t="shared" ref="B21:G21" si="3">B22+B23+B24+B27+B28+B31</f>
        <v>0</v>
      </c>
      <c r="C21" s="132">
        <f t="shared" si="3"/>
        <v>0</v>
      </c>
      <c r="D21" s="132">
        <f t="shared" si="3"/>
        <v>0</v>
      </c>
      <c r="E21" s="132">
        <f t="shared" si="3"/>
        <v>0</v>
      </c>
      <c r="F21" s="132">
        <f t="shared" si="3"/>
        <v>0</v>
      </c>
      <c r="G21" s="132">
        <f t="shared" si="3"/>
        <v>0</v>
      </c>
    </row>
    <row r="22" spans="1:7" x14ac:dyDescent="0.25">
      <c r="A22" s="46" t="s">
        <v>432</v>
      </c>
      <c r="B22" s="133">
        <v>0</v>
      </c>
      <c r="C22" s="133">
        <v>0</v>
      </c>
      <c r="D22" s="134">
        <f>B22+C22</f>
        <v>0</v>
      </c>
      <c r="E22" s="133">
        <v>0</v>
      </c>
      <c r="F22" s="133">
        <v>0</v>
      </c>
      <c r="G22" s="134">
        <f>D22-E22</f>
        <v>0</v>
      </c>
    </row>
    <row r="23" spans="1:7" x14ac:dyDescent="0.25">
      <c r="A23" s="46" t="s">
        <v>433</v>
      </c>
      <c r="B23" s="134">
        <v>0</v>
      </c>
      <c r="C23" s="134">
        <v>0</v>
      </c>
      <c r="D23" s="134">
        <f>B23+C23</f>
        <v>0</v>
      </c>
      <c r="E23" s="134">
        <v>0</v>
      </c>
      <c r="F23" s="134">
        <v>0</v>
      </c>
      <c r="G23" s="134">
        <f>D23-E23</f>
        <v>0</v>
      </c>
    </row>
    <row r="24" spans="1:7" x14ac:dyDescent="0.25">
      <c r="A24" s="46" t="s">
        <v>434</v>
      </c>
      <c r="B24" s="134">
        <f t="shared" ref="B24:G24" si="4">B25+B26</f>
        <v>0</v>
      </c>
      <c r="C24" s="134">
        <f t="shared" si="4"/>
        <v>0</v>
      </c>
      <c r="D24" s="134">
        <f t="shared" si="4"/>
        <v>0</v>
      </c>
      <c r="E24" s="134">
        <f t="shared" si="4"/>
        <v>0</v>
      </c>
      <c r="F24" s="134">
        <f t="shared" si="4"/>
        <v>0</v>
      </c>
      <c r="G24" s="134">
        <f t="shared" si="4"/>
        <v>0</v>
      </c>
    </row>
    <row r="25" spans="1:7" x14ac:dyDescent="0.25">
      <c r="A25" s="55" t="s">
        <v>435</v>
      </c>
      <c r="B25" s="134">
        <v>0</v>
      </c>
      <c r="C25" s="134">
        <v>0</v>
      </c>
      <c r="D25" s="134">
        <f>B25+C25</f>
        <v>0</v>
      </c>
      <c r="E25" s="134">
        <v>0</v>
      </c>
      <c r="F25" s="134">
        <v>0</v>
      </c>
      <c r="G25" s="134">
        <f>D25-E25</f>
        <v>0</v>
      </c>
    </row>
    <row r="26" spans="1:7" x14ac:dyDescent="0.25">
      <c r="A26" s="55" t="s">
        <v>436</v>
      </c>
      <c r="B26" s="134">
        <v>0</v>
      </c>
      <c r="C26" s="134">
        <v>0</v>
      </c>
      <c r="D26" s="134">
        <f>B26+C26</f>
        <v>0</v>
      </c>
      <c r="E26" s="134">
        <v>0</v>
      </c>
      <c r="F26" s="134">
        <v>0</v>
      </c>
      <c r="G26" s="134">
        <f>D26-E26</f>
        <v>0</v>
      </c>
    </row>
    <row r="27" spans="1:7" x14ac:dyDescent="0.25">
      <c r="A27" s="46" t="s">
        <v>437</v>
      </c>
      <c r="B27" s="134">
        <v>0</v>
      </c>
      <c r="C27" s="134">
        <v>0</v>
      </c>
      <c r="D27" s="134">
        <f>B27+C27</f>
        <v>0</v>
      </c>
      <c r="E27" s="134">
        <v>0</v>
      </c>
      <c r="F27" s="134">
        <v>0</v>
      </c>
      <c r="G27" s="134">
        <f>D27-E27</f>
        <v>0</v>
      </c>
    </row>
    <row r="28" spans="1:7" ht="30" x14ac:dyDescent="0.25">
      <c r="A28" s="47" t="s">
        <v>438</v>
      </c>
      <c r="B28" s="134">
        <f t="shared" ref="B28:G28" si="5">B29+B30</f>
        <v>0</v>
      </c>
      <c r="C28" s="134">
        <f t="shared" si="5"/>
        <v>0</v>
      </c>
      <c r="D28" s="134">
        <f t="shared" si="5"/>
        <v>0</v>
      </c>
      <c r="E28" s="134">
        <f t="shared" si="5"/>
        <v>0</v>
      </c>
      <c r="F28" s="134">
        <f t="shared" si="5"/>
        <v>0</v>
      </c>
      <c r="G28" s="134">
        <f t="shared" si="5"/>
        <v>0</v>
      </c>
    </row>
    <row r="29" spans="1:7" x14ac:dyDescent="0.25">
      <c r="A29" s="55" t="s">
        <v>439</v>
      </c>
      <c r="B29" s="134">
        <v>0</v>
      </c>
      <c r="C29" s="134">
        <v>0</v>
      </c>
      <c r="D29" s="134">
        <f>B29+C29</f>
        <v>0</v>
      </c>
      <c r="E29" s="134">
        <v>0</v>
      </c>
      <c r="F29" s="134">
        <v>0</v>
      </c>
      <c r="G29" s="134">
        <f>D29-E29</f>
        <v>0</v>
      </c>
    </row>
    <row r="30" spans="1:7" x14ac:dyDescent="0.25">
      <c r="A30" s="55" t="s">
        <v>440</v>
      </c>
      <c r="B30" s="134">
        <v>0</v>
      </c>
      <c r="C30" s="134">
        <v>0</v>
      </c>
      <c r="D30" s="134">
        <f>B30+C30</f>
        <v>0</v>
      </c>
      <c r="E30" s="134">
        <v>0</v>
      </c>
      <c r="F30" s="134">
        <v>0</v>
      </c>
      <c r="G30" s="134">
        <f>D30-E30</f>
        <v>0</v>
      </c>
    </row>
    <row r="31" spans="1:7" x14ac:dyDescent="0.25">
      <c r="A31" s="46" t="s">
        <v>441</v>
      </c>
      <c r="B31" s="134">
        <v>0</v>
      </c>
      <c r="C31" s="134">
        <v>0</v>
      </c>
      <c r="D31" s="134">
        <f>B31+C31</f>
        <v>0</v>
      </c>
      <c r="E31" s="134">
        <v>0</v>
      </c>
      <c r="F31" s="134">
        <v>0</v>
      </c>
      <c r="G31" s="134">
        <f>D31-E31</f>
        <v>0</v>
      </c>
    </row>
    <row r="32" spans="1:7" x14ac:dyDescent="0.25">
      <c r="A32" s="34"/>
      <c r="B32" s="135"/>
      <c r="C32" s="135"/>
      <c r="D32" s="135"/>
      <c r="E32" s="135"/>
      <c r="F32" s="135"/>
      <c r="G32" s="135"/>
    </row>
    <row r="33" spans="1:7" ht="14.45" customHeight="1" x14ac:dyDescent="0.25">
      <c r="A33" s="3" t="s">
        <v>443</v>
      </c>
      <c r="B33" s="132">
        <f t="shared" ref="B33:G33" si="6">B9+B21</f>
        <v>8426718.4000000004</v>
      </c>
      <c r="C33" s="132">
        <f t="shared" si="6"/>
        <v>154210.5</v>
      </c>
      <c r="D33" s="132">
        <f t="shared" si="6"/>
        <v>8580928.9000000004</v>
      </c>
      <c r="E33" s="132">
        <f t="shared" si="6"/>
        <v>3492654.43</v>
      </c>
      <c r="F33" s="132">
        <f t="shared" si="6"/>
        <v>3492654.43</v>
      </c>
      <c r="G33" s="132">
        <f t="shared" si="6"/>
        <v>5088274.4700000007</v>
      </c>
    </row>
    <row r="34" spans="1:7" ht="14.45" customHeight="1" x14ac:dyDescent="0.25">
      <c r="A34" s="44"/>
      <c r="B34" s="108"/>
      <c r="C34" s="108"/>
      <c r="D34" s="108"/>
      <c r="E34" s="108"/>
      <c r="F34" s="108"/>
      <c r="G34" s="10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MAGDALENA VARGAS</cp:lastModifiedBy>
  <cp:revision/>
  <dcterms:created xsi:type="dcterms:W3CDTF">2023-03-16T22:14:51Z</dcterms:created>
  <dcterms:modified xsi:type="dcterms:W3CDTF">2026-07-20T14:53:43Z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